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915" windowWidth="17715" windowHeight="4605" firstSheet="2" activeTab="7"/>
  </bookViews>
  <sheets>
    <sheet name="F1 Noms" sheetId="1" r:id="rId1"/>
    <sheet name="F2 Prénoms" sheetId="2" r:id="rId2"/>
    <sheet name="F3 Communes de N" sheetId="3" r:id="rId3"/>
    <sheet name="F4 Familles de N" sheetId="4" r:id="rId4"/>
    <sheet name="F5 Lieux de R" sheetId="5" r:id="rId5"/>
    <sheet name="F6 Statuts familiaux" sheetId="6" r:id="rId6"/>
    <sheet name="F7 Degrés d'instruction" sheetId="7" r:id="rId7"/>
    <sheet name="F8 Professions" sheetId="8" r:id="rId8"/>
    <sheet name="F9 Tailles" sheetId="9" r:id="rId9"/>
    <sheet name="F10 Couleurs des ch. et des y." sheetId="10" r:id="rId10"/>
  </sheets>
  <externalReferences>
    <externalReference r:id="rId11"/>
  </externalReferences>
  <calcPr calcId="145621"/>
</workbook>
</file>

<file path=xl/calcChain.xml><?xml version="1.0" encoding="utf-8"?>
<calcChain xmlns="http://schemas.openxmlformats.org/spreadsheetml/2006/main">
  <c r="M205" i="8" l="1"/>
  <c r="M206"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7" i="8"/>
  <c r="M208" i="8"/>
  <c r="M209" i="8"/>
  <c r="M210" i="8"/>
  <c r="M211" i="8"/>
  <c r="M212" i="8"/>
  <c r="M213" i="8"/>
  <c r="M214" i="8"/>
  <c r="M215" i="8"/>
  <c r="M216" i="8"/>
  <c r="M217" i="8"/>
  <c r="M218" i="8"/>
  <c r="M219" i="8"/>
  <c r="M220" i="8"/>
  <c r="M221" i="8"/>
  <c r="M222" i="8"/>
  <c r="N149" i="8" l="1"/>
  <c r="N143" i="8"/>
  <c r="N141" i="8"/>
  <c r="N140" i="8"/>
  <c r="N139" i="8"/>
  <c r="N136" i="8"/>
  <c r="N135" i="8"/>
  <c r="N132" i="8"/>
  <c r="N121" i="8"/>
  <c r="N118" i="8"/>
  <c r="N117" i="8"/>
  <c r="N116" i="8"/>
  <c r="N114" i="8"/>
  <c r="N105" i="8"/>
  <c r="N101" i="8"/>
  <c r="N100" i="8"/>
  <c r="N93" i="8"/>
  <c r="N91" i="8"/>
  <c r="N87" i="8"/>
  <c r="N86" i="8"/>
  <c r="N85" i="8"/>
  <c r="N83" i="8"/>
  <c r="N81" i="8"/>
  <c r="I136" i="6"/>
  <c r="I172" i="6"/>
  <c r="I187" i="6"/>
  <c r="I186" i="6"/>
  <c r="I169" i="6"/>
  <c r="I134" i="6"/>
  <c r="I190" i="6"/>
  <c r="I183" i="6"/>
  <c r="I168" i="6"/>
  <c r="I200" i="6"/>
  <c r="I192" i="6"/>
  <c r="I151" i="6"/>
  <c r="I167" i="6"/>
  <c r="I191" i="6"/>
  <c r="I137" i="6"/>
  <c r="I156" i="6"/>
  <c r="I142" i="6"/>
  <c r="I138" i="6"/>
  <c r="I144" i="6"/>
  <c r="I165" i="6"/>
  <c r="I194" i="6"/>
  <c r="I152" i="6"/>
  <c r="I132" i="6"/>
  <c r="M153" i="8"/>
  <c r="H82" i="6" l="1"/>
  <c r="H83" i="6"/>
  <c r="H84" i="6"/>
  <c r="H85" i="6"/>
  <c r="H86" i="6"/>
  <c r="H87" i="6"/>
  <c r="H88" i="6"/>
  <c r="H81" i="6"/>
  <c r="K79" i="6"/>
  <c r="J50" i="6" l="1"/>
  <c r="K71" i="6"/>
  <c r="K76" i="6"/>
  <c r="K60" i="6"/>
  <c r="K65" i="6"/>
  <c r="K55" i="6"/>
  <c r="K61" i="6"/>
  <c r="K78" i="6"/>
  <c r="K57" i="6"/>
  <c r="K64" i="6"/>
  <c r="K72" i="6"/>
  <c r="K75" i="6"/>
  <c r="K69" i="6"/>
  <c r="K73" i="6"/>
  <c r="K74" i="6"/>
  <c r="K70" i="6"/>
  <c r="K63" i="6"/>
  <c r="K56" i="6"/>
  <c r="K67" i="6"/>
  <c r="K62" i="6"/>
  <c r="K59" i="6"/>
  <c r="K58" i="6"/>
  <c r="K68" i="6"/>
  <c r="K66" i="6"/>
  <c r="K54" i="6"/>
  <c r="K224" i="5" l="1"/>
  <c r="K201" i="5"/>
  <c r="K180" i="5"/>
  <c r="J216" i="5" l="1"/>
  <c r="J211" i="5"/>
  <c r="J180" i="5"/>
  <c r="J179" i="5"/>
  <c r="J223" i="5"/>
  <c r="J219" i="5"/>
  <c r="J210" i="5"/>
  <c r="J222" i="5"/>
  <c r="J209" i="5"/>
  <c r="J156" i="5"/>
  <c r="J208" i="5"/>
  <c r="J207" i="5"/>
  <c r="J201" i="5"/>
  <c r="J177" i="5"/>
  <c r="J218" i="5"/>
  <c r="J165" i="5"/>
  <c r="J215" i="5"/>
  <c r="J192" i="5"/>
  <c r="J200" i="5"/>
  <c r="J157" i="5"/>
  <c r="J202" i="5"/>
  <c r="J214" i="5"/>
  <c r="J213" i="5"/>
  <c r="J217" i="5"/>
  <c r="J163" i="5"/>
  <c r="J172" i="5"/>
  <c r="J158" i="5"/>
  <c r="J162" i="5"/>
  <c r="J204" i="5"/>
  <c r="J190" i="5"/>
  <c r="J185" i="5"/>
  <c r="J174" i="5"/>
  <c r="J178" i="5"/>
  <c r="J203" i="5"/>
  <c r="J184" i="5"/>
  <c r="J221" i="5"/>
  <c r="J189" i="5"/>
  <c r="J159" i="5"/>
  <c r="J171" i="5"/>
  <c r="J199" i="5"/>
  <c r="J170" i="5"/>
  <c r="J196" i="5"/>
  <c r="J169" i="5"/>
  <c r="J191" i="5"/>
  <c r="J198" i="5"/>
  <c r="J197" i="5"/>
  <c r="J183" i="5"/>
  <c r="J176" i="5"/>
  <c r="J164" i="5"/>
  <c r="J188" i="5"/>
  <c r="J161" i="5"/>
  <c r="J173" i="5"/>
  <c r="J220" i="5"/>
  <c r="J182" i="5"/>
  <c r="J168" i="5"/>
  <c r="J155" i="5"/>
  <c r="J195" i="5"/>
  <c r="J193" i="5"/>
  <c r="J167" i="5"/>
  <c r="J224" i="5"/>
  <c r="J194" i="5"/>
  <c r="J206" i="5"/>
  <c r="J212" i="5"/>
  <c r="J175" i="5"/>
  <c r="J187" i="5"/>
  <c r="J160" i="5"/>
  <c r="J186" i="5"/>
  <c r="J205" i="5"/>
  <c r="J166" i="5"/>
  <c r="J181" i="5"/>
  <c r="U66" i="5" l="1"/>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6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3" i="5"/>
  <c r="Q61" i="5"/>
  <c r="Q7" i="5"/>
  <c r="Q20" i="5"/>
  <c r="Q18" i="5"/>
  <c r="Q33" i="5"/>
  <c r="Q14" i="5"/>
  <c r="Q50" i="5"/>
  <c r="Q39" i="5"/>
  <c r="Q31" i="5"/>
  <c r="Q11" i="5"/>
  <c r="Q34" i="5"/>
  <c r="Q49" i="5"/>
  <c r="Q52" i="5"/>
  <c r="Q19" i="5"/>
  <c r="Q51" i="5"/>
  <c r="Q15" i="5"/>
  <c r="Q22" i="5"/>
  <c r="Q25" i="5"/>
  <c r="Q27" i="5"/>
  <c r="Q28" i="5"/>
  <c r="Q16" i="5"/>
  <c r="Q24" i="5"/>
  <c r="Q17" i="5"/>
  <c r="Q43" i="5"/>
  <c r="Q12" i="5"/>
  <c r="Q37" i="5"/>
  <c r="Q32" i="5"/>
  <c r="Q13" i="5"/>
  <c r="Q26" i="5"/>
  <c r="Q29" i="5"/>
  <c r="Q35" i="5"/>
  <c r="Q47" i="5"/>
  <c r="Q46" i="5"/>
  <c r="Q48" i="5"/>
  <c r="Q42" i="5"/>
  <c r="Q36" i="5"/>
  <c r="Q41" i="5"/>
  <c r="Q23" i="5"/>
  <c r="Q30" i="5"/>
  <c r="Q40" i="5"/>
  <c r="Q38" i="5"/>
  <c r="Q44" i="5"/>
  <c r="Q10" i="5"/>
  <c r="Q45" i="5"/>
  <c r="Q21" i="5"/>
  <c r="Q53" i="5"/>
  <c r="Q54" i="5"/>
  <c r="Q5" i="5"/>
  <c r="D190" i="4"/>
  <c r="D191" i="4"/>
  <c r="D192" i="4"/>
  <c r="D193" i="4"/>
  <c r="F193" i="4"/>
  <c r="F192" i="4"/>
  <c r="F191" i="4"/>
  <c r="F190" i="4"/>
  <c r="F189" i="4"/>
  <c r="D189" i="4"/>
  <c r="F180" i="4" l="1"/>
  <c r="F181" i="4"/>
  <c r="F182" i="4"/>
  <c r="F183" i="4"/>
  <c r="F179" i="4"/>
  <c r="D180" i="4"/>
  <c r="D181" i="4"/>
  <c r="D182" i="4"/>
  <c r="D183" i="4"/>
  <c r="D179" i="4"/>
  <c r="D154" i="4" l="1"/>
  <c r="D156" i="4" l="1"/>
  <c r="D157" i="4"/>
  <c r="D158" i="4"/>
  <c r="D159" i="4"/>
  <c r="D160" i="4"/>
  <c r="D161" i="4"/>
  <c r="D162" i="4"/>
  <c r="D163" i="4"/>
  <c r="D164" i="4"/>
  <c r="D165" i="4"/>
  <c r="D155" i="4"/>
  <c r="Q107" i="3" l="1"/>
  <c r="Q104" i="3"/>
  <c r="Q84" i="3"/>
  <c r="Q83" i="3"/>
  <c r="Q82" i="3"/>
  <c r="Q81" i="3"/>
  <c r="N102" i="2" l="1"/>
  <c r="N84" i="2"/>
  <c r="N85" i="2"/>
  <c r="N86" i="2"/>
  <c r="N87" i="2"/>
  <c r="N88" i="2"/>
  <c r="N89" i="2"/>
  <c r="N90" i="2"/>
  <c r="N91" i="2"/>
  <c r="N92" i="2"/>
  <c r="N93" i="2"/>
  <c r="N94" i="2"/>
  <c r="N95" i="2"/>
  <c r="N96" i="2"/>
  <c r="N97" i="2"/>
  <c r="N98" i="2"/>
  <c r="N99" i="2"/>
  <c r="N100" i="2"/>
  <c r="N101" i="2"/>
  <c r="N83" i="2"/>
  <c r="J83" i="2"/>
  <c r="J84" i="2"/>
  <c r="J85" i="2"/>
  <c r="J82" i="2"/>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87" i="1"/>
  <c r="J11" i="7" l="1"/>
  <c r="J10" i="7"/>
  <c r="J9" i="7"/>
  <c r="J8" i="7"/>
  <c r="J7" i="7"/>
  <c r="J6" i="7"/>
  <c r="J5" i="7"/>
  <c r="J4" i="7"/>
</calcChain>
</file>

<file path=xl/sharedStrings.xml><?xml version="1.0" encoding="utf-8"?>
<sst xmlns="http://schemas.openxmlformats.org/spreadsheetml/2006/main" count="8773" uniqueCount="950">
  <si>
    <t>Nom</t>
  </si>
  <si>
    <t>Prénoms</t>
  </si>
  <si>
    <t>MPF</t>
  </si>
  <si>
    <t>Grade</t>
  </si>
  <si>
    <t>Corps</t>
  </si>
  <si>
    <t>Classe</t>
  </si>
  <si>
    <t>Matricule</t>
  </si>
  <si>
    <t>Recrutement</t>
  </si>
  <si>
    <t>Date de N</t>
  </si>
  <si>
    <t>Lieu de N</t>
  </si>
  <si>
    <t>Date de D</t>
  </si>
  <si>
    <t>Lieu de décès</t>
  </si>
  <si>
    <t xml:space="preserve">Département </t>
  </si>
  <si>
    <t>Genre de mort</t>
  </si>
  <si>
    <t>Transcrit le</t>
  </si>
  <si>
    <t>JORF</t>
  </si>
  <si>
    <t>AUZEMERY</t>
  </si>
  <si>
    <t>Pierre</t>
  </si>
  <si>
    <t>Panazol</t>
  </si>
  <si>
    <t>Soldat</t>
  </si>
  <si>
    <t>300e RIT</t>
  </si>
  <si>
    <t>Limoges</t>
  </si>
  <si>
    <t>07/05/1875</t>
  </si>
  <si>
    <t>Solignac</t>
  </si>
  <si>
    <t>Epernay</t>
  </si>
  <si>
    <t>Marne (51)</t>
  </si>
  <si>
    <t>Suites de blessures de guerre</t>
  </si>
  <si>
    <t>BEAUDEMOULIN</t>
  </si>
  <si>
    <t>Léonard</t>
  </si>
  <si>
    <t>138e RI</t>
  </si>
  <si>
    <t>27/01/1893</t>
  </si>
  <si>
    <t>Bras (côte du Poivre)</t>
  </si>
  <si>
    <t>Meuse (55)</t>
  </si>
  <si>
    <t>Tué à l'ennemi</t>
  </si>
  <si>
    <t>BEAULIEU</t>
  </si>
  <si>
    <t>14e RI</t>
  </si>
  <si>
    <t>21/06/1886</t>
  </si>
  <si>
    <t>Arras</t>
  </si>
  <si>
    <t>Pas-de-Calais (62)</t>
  </si>
  <si>
    <t>BESSE</t>
  </si>
  <si>
    <t>Moreil</t>
  </si>
  <si>
    <t>207e RI</t>
  </si>
  <si>
    <t>28/03/1883</t>
  </si>
  <si>
    <t>Prosnes (Mont Téton)</t>
  </si>
  <si>
    <t>BEYLY</t>
  </si>
  <si>
    <t>Jean-Baptiste</t>
  </si>
  <si>
    <t>03/04/1893</t>
  </si>
  <si>
    <t>Haute-Vienne (87)</t>
  </si>
  <si>
    <t>Décédé à son domicile</t>
  </si>
  <si>
    <t>BOUCHAREYCHAS</t>
  </si>
  <si>
    <t>208e RI</t>
  </si>
  <si>
    <t>12/08/1897</t>
  </si>
  <si>
    <t>Les Cars</t>
  </si>
  <si>
    <t>Neuilly-St-Front</t>
  </si>
  <si>
    <t>Aisne (02)</t>
  </si>
  <si>
    <t>BOUCHERON</t>
  </si>
  <si>
    <t>René</t>
  </si>
  <si>
    <t>Sergent</t>
  </si>
  <si>
    <t>78e RI</t>
  </si>
  <si>
    <t>22/02/1891</t>
  </si>
  <si>
    <t>St-Léonard</t>
  </si>
  <si>
    <t>Raucourt</t>
  </si>
  <si>
    <t>Ardennes (08)</t>
  </si>
  <si>
    <t>Mort pour la France, disparu</t>
  </si>
  <si>
    <t>BOUTET</t>
  </si>
  <si>
    <t>François  Léonard</t>
  </si>
  <si>
    <t>Maître pointeur</t>
  </si>
  <si>
    <t>21e RA</t>
  </si>
  <si>
    <t>14/08/1890</t>
  </si>
  <si>
    <t>Feytiat</t>
  </si>
  <si>
    <t>Beaumont</t>
  </si>
  <si>
    <t xml:space="preserve">Suite de blessure </t>
  </si>
  <si>
    <t>2e RMZ</t>
  </si>
  <si>
    <t>26/12/1882</t>
  </si>
  <si>
    <t>St-Hilaire-le-Grand</t>
  </si>
  <si>
    <t>Blessure de guerre</t>
  </si>
  <si>
    <t>BOYER</t>
  </si>
  <si>
    <t>9e RI</t>
  </si>
  <si>
    <t>18/03/1882</t>
  </si>
  <si>
    <t>St-Just</t>
  </si>
  <si>
    <t>Thenelles</t>
  </si>
  <si>
    <t>CHAMPARNAUD</t>
  </si>
  <si>
    <t>Jean</t>
  </si>
  <si>
    <t>7e RI</t>
  </si>
  <si>
    <t>Brive</t>
  </si>
  <si>
    <t>26/09/1889</t>
  </si>
  <si>
    <t>Magnac-Bourg</t>
  </si>
  <si>
    <t>Minaucourt</t>
  </si>
  <si>
    <t>DADAT</t>
  </si>
  <si>
    <t>Henri Charles</t>
  </si>
  <si>
    <t>09/04/1880</t>
  </si>
  <si>
    <t>St-Menehould</t>
  </si>
  <si>
    <t>Maladie contractée en service, fièvre typhoïde</t>
  </si>
  <si>
    <t xml:space="preserve">DELAGE </t>
  </si>
  <si>
    <t>338e RI</t>
  </si>
  <si>
    <t>03/10/1897</t>
  </si>
  <si>
    <t>Aureil</t>
  </si>
  <si>
    <t>Réformé n°1 pour tuberculose pulmonaire</t>
  </si>
  <si>
    <t>DELAGE</t>
  </si>
  <si>
    <t>56e BCP</t>
  </si>
  <si>
    <t>11/02/1889</t>
  </si>
  <si>
    <t>Festigny-les Hameaux</t>
  </si>
  <si>
    <t>Tué à l'ennemi (par balles)</t>
  </si>
  <si>
    <t>DELAURENT</t>
  </si>
  <si>
    <t>11/05/1881</t>
  </si>
  <si>
    <t xml:space="preserve">Yzeure </t>
  </si>
  <si>
    <t>Allier (03)</t>
  </si>
  <si>
    <t>Réformé n°1  pour affaiblissement intellectuel le 21/10/1917</t>
  </si>
  <si>
    <t>Yseure</t>
  </si>
  <si>
    <t>Pierre dit Léon</t>
  </si>
  <si>
    <t>30/11/1882</t>
  </si>
  <si>
    <t>Couzeix</t>
  </si>
  <si>
    <t> Ferme Beauséjour</t>
  </si>
  <si>
    <t> Marne (51)</t>
  </si>
  <si>
    <t> Disparu</t>
  </si>
  <si>
    <t>St-Maur</t>
  </si>
  <si>
    <t>DENANOT</t>
  </si>
  <si>
    <t>François</t>
  </si>
  <si>
    <t xml:space="preserve">63e RI </t>
  </si>
  <si>
    <t>27/03/1882</t>
  </si>
  <si>
    <t>Boisseuil</t>
  </si>
  <si>
    <t>Réformé n°2 décédé Avenue de la Révolution n°45</t>
  </si>
  <si>
    <t>Léon</t>
  </si>
  <si>
    <t>21e RCC</t>
  </si>
  <si>
    <t>17/04/1893</t>
  </si>
  <si>
    <t>Châlons-sur-Marne</t>
  </si>
  <si>
    <t>Maladie contractée en service (fièvre)</t>
  </si>
  <si>
    <t>DESBORDES</t>
  </si>
  <si>
    <t>5e BCP</t>
  </si>
  <si>
    <t>01/02/1893</t>
  </si>
  <si>
    <t>Schratzmaennele</t>
  </si>
  <si>
    <t>Haut-Rhin (68)</t>
  </si>
  <si>
    <t>DESCOUTURES</t>
  </si>
  <si>
    <t>137e RI</t>
  </si>
  <si>
    <t>25/02/1889</t>
  </si>
  <si>
    <t>Ouvrage de Thiaumont</t>
  </si>
  <si>
    <t>Disparu au cours d'un combat</t>
  </si>
  <si>
    <t>DEYSSET</t>
  </si>
  <si>
    <t>Pierre Paul</t>
  </si>
  <si>
    <t>226e RI</t>
  </si>
  <si>
    <t>09/12/1878</t>
  </si>
  <si>
    <t>Manonville</t>
  </si>
  <si>
    <t>Meurthe-et-M. (54)</t>
  </si>
  <si>
    <t>Blessures de guerre</t>
  </si>
  <si>
    <t>DIDIUS</t>
  </si>
  <si>
    <t>126e RI</t>
  </si>
  <si>
    <t>04/01/1890</t>
  </si>
  <si>
    <t>St-Médard</t>
  </si>
  <si>
    <t>Belgique</t>
  </si>
  <si>
    <t>DUGUET</t>
  </si>
  <si>
    <t>Caporal</t>
  </si>
  <si>
    <t>04/05/1897</t>
  </si>
  <si>
    <t>Marolles</t>
  </si>
  <si>
    <t>Oise (60)</t>
  </si>
  <si>
    <t>DUMAIN</t>
  </si>
  <si>
    <t>15e BCP</t>
  </si>
  <si>
    <t>06/10/1892</t>
  </si>
  <si>
    <t>Moosch</t>
  </si>
  <si>
    <t>DUPUY</t>
  </si>
  <si>
    <t>50e RI</t>
  </si>
  <si>
    <t>07/05/1890</t>
  </si>
  <si>
    <t>St-Yrieix</t>
  </si>
  <si>
    <t>Neuville-St-Vaast</t>
  </si>
  <si>
    <t>FARGE</t>
  </si>
  <si>
    <t>Joseph</t>
  </si>
  <si>
    <t>112e RIT</t>
  </si>
  <si>
    <t>26/12/1872</t>
  </si>
  <si>
    <t>FAUCHER</t>
  </si>
  <si>
    <t>Élie</t>
  </si>
  <si>
    <t>9e BCP</t>
  </si>
  <si>
    <t>07/07/1894</t>
  </si>
  <si>
    <t>St-Sylvestre</t>
  </si>
  <si>
    <t>Tranchée de Calonne</t>
  </si>
  <si>
    <t>15 BCP</t>
  </si>
  <si>
    <t>10/06/1892</t>
  </si>
  <si>
    <t>Metzeral</t>
  </si>
  <si>
    <t>Martial</t>
  </si>
  <si>
    <t>88e RI</t>
  </si>
  <si>
    <t>16/01/1880</t>
  </si>
  <si>
    <t>Verdun</t>
  </si>
  <si>
    <t>St.Just</t>
  </si>
  <si>
    <t>100e RI</t>
  </si>
  <si>
    <t>20/09/1891</t>
  </si>
  <si>
    <t>La Besace</t>
  </si>
  <si>
    <t xml:space="preserve">Disparu   </t>
  </si>
  <si>
    <t>?</t>
  </si>
  <si>
    <t>FAURE</t>
  </si>
  <si>
    <t>Henri</t>
  </si>
  <si>
    <t>211e RI</t>
  </si>
  <si>
    <t>16/12/1882</t>
  </si>
  <si>
    <t>Ambazac</t>
  </si>
  <si>
    <t>FORGES</t>
  </si>
  <si>
    <t>11e RI</t>
  </si>
  <si>
    <t>12/03/1888</t>
  </si>
  <si>
    <t>Blond</t>
  </si>
  <si>
    <t>Bertrix</t>
  </si>
  <si>
    <t>GARAT</t>
  </si>
  <si>
    <t>Sapeur mineur</t>
  </si>
  <si>
    <t>19/05/1886</t>
  </si>
  <si>
    <t>Blon-Vaudry</t>
  </si>
  <si>
    <t>Calvados (14)</t>
  </si>
  <si>
    <t>Maladie contractée en service</t>
  </si>
  <si>
    <t>GAUMONDIE</t>
  </si>
  <si>
    <t>418e RI</t>
  </si>
  <si>
    <t>24/06/1894</t>
  </si>
  <si>
    <t>Bray-sur-Somme</t>
  </si>
  <si>
    <t>Somme (80)</t>
  </si>
  <si>
    <t>GISBERT</t>
  </si>
  <si>
    <t>Louis</t>
  </si>
  <si>
    <t>12/01/1888</t>
  </si>
  <si>
    <t>Objat (19)</t>
  </si>
  <si>
    <t xml:space="preserve">Réformé n° 2 le 17/02/1915 pour tuberculose pulmonaire </t>
  </si>
  <si>
    <t>GUYONNAUD</t>
  </si>
  <si>
    <t>263e RI</t>
  </si>
  <si>
    <t>25/08/1888</t>
  </si>
  <si>
    <t>Isle</t>
  </si>
  <si>
    <t>Rocquigny</t>
  </si>
  <si>
    <t>JANICOT</t>
  </si>
  <si>
    <t>Paul</t>
  </si>
  <si>
    <t>283e RI</t>
  </si>
  <si>
    <t>18/07/1891</t>
  </si>
  <si>
    <t>Le Vigen</t>
  </si>
  <si>
    <t>Méry (Mortemer Orvillers</t>
  </si>
  <si>
    <t>Tué à l'ennemi (éclats d'obus)</t>
  </si>
  <si>
    <t>JOURDE</t>
  </si>
  <si>
    <t>20/01/1894</t>
  </si>
  <si>
    <t>Bertrix (Ochamps)</t>
  </si>
  <si>
    <t>LABESSE</t>
  </si>
  <si>
    <t>Quartier maître électricien</t>
  </si>
  <si>
    <t>06/11/1893</t>
  </si>
  <si>
    <t>Zuydcoote</t>
  </si>
  <si>
    <t>Nord (59)</t>
  </si>
  <si>
    <t>LACHAUD</t>
  </si>
  <si>
    <t>Sous-lieutenant</t>
  </si>
  <si>
    <t>501e RAS  bataillon de chars légers</t>
  </si>
  <si>
    <t>03/10/1893</t>
  </si>
  <si>
    <t>Somme-Py</t>
  </si>
  <si>
    <t>13/10/1918 22/05/1919</t>
  </si>
  <si>
    <t>LANOURRICE</t>
  </si>
  <si>
    <t>Canonnier servant</t>
  </si>
  <si>
    <t>112e RAL</t>
  </si>
  <si>
    <t>10/08/1893</t>
  </si>
  <si>
    <t>Vallon de Fargny</t>
  </si>
  <si>
    <t>LEBLOIS</t>
  </si>
  <si>
    <t>20e RI</t>
  </si>
  <si>
    <t>25/06/1895</t>
  </si>
  <si>
    <t>Thiaumont</t>
  </si>
  <si>
    <t>LEBON</t>
  </si>
  <si>
    <t>Antoine</t>
  </si>
  <si>
    <t>289e RI</t>
  </si>
  <si>
    <t>30/12/1891</t>
  </si>
  <si>
    <t>St Aubin (Coquerelle)</t>
  </si>
  <si>
    <t>MOREAU(D)</t>
  </si>
  <si>
    <t>11/12/1883</t>
  </si>
  <si>
    <t>MOURGUET</t>
  </si>
  <si>
    <t>Léon(ce)</t>
  </si>
  <si>
    <t>42e RI</t>
  </si>
  <si>
    <t>06/11/1894</t>
  </si>
  <si>
    <t>Le Raincy</t>
  </si>
  <si>
    <t>Seine et Oise</t>
  </si>
  <si>
    <t>31/12/1890</t>
  </si>
  <si>
    <t>Roclincourt</t>
  </si>
  <si>
    <t>Tué à l'ennemi (dix heures du matin)</t>
  </si>
  <si>
    <t>PAULIAT</t>
  </si>
  <si>
    <t>16/01/1883</t>
  </si>
  <si>
    <t>Perthes-lès-Hurlus</t>
  </si>
  <si>
    <t>PICHON</t>
  </si>
  <si>
    <t>107e RI</t>
  </si>
  <si>
    <t>10/09/1889</t>
  </si>
  <si>
    <t>St-Denis-des-Murs</t>
  </si>
  <si>
    <t>Ecurie</t>
  </si>
  <si>
    <t>PIDOUX</t>
  </si>
  <si>
    <t>68e RI</t>
  </si>
  <si>
    <t>26/08/1891</t>
  </si>
  <si>
    <t>St-Léonard-de-Noblat</t>
  </si>
  <si>
    <t>Azincourt</t>
  </si>
  <si>
    <t>POMMARET</t>
  </si>
  <si>
    <t>16/06/1882</t>
  </si>
  <si>
    <t>Mesnil-lès-Hurlus</t>
  </si>
  <si>
    <t>POUTOUT</t>
  </si>
  <si>
    <t>324e RI</t>
  </si>
  <si>
    <t>22/11/1880</t>
  </si>
  <si>
    <t>Bouy</t>
  </si>
  <si>
    <t>QUANTY</t>
  </si>
  <si>
    <t>27/01/1883</t>
  </si>
  <si>
    <t>Lanouaille (24)</t>
  </si>
  <si>
    <t>village des Forges</t>
  </si>
  <si>
    <t>RENON</t>
  </si>
  <si>
    <t>16e BCP</t>
  </si>
  <si>
    <t>07/06/1892</t>
  </si>
  <si>
    <t>Aubérive</t>
  </si>
  <si>
    <t>RIBIERE</t>
  </si>
  <si>
    <t>27/09/1879</t>
  </si>
  <si>
    <t>Neuvic-Entier</t>
  </si>
  <si>
    <t>Carency</t>
  </si>
  <si>
    <t>ROCHE</t>
  </si>
  <si>
    <t>3e RMZT</t>
  </si>
  <si>
    <t>23/04/1893</t>
  </si>
  <si>
    <t>Crapeaumesnil</t>
  </si>
  <si>
    <t>RUAUD</t>
  </si>
  <si>
    <t>15/02/1898</t>
  </si>
  <si>
    <t>Nieul</t>
  </si>
  <si>
    <t>Mauvais état général (pleurésie, sclérose, mal de Pott)</t>
  </si>
  <si>
    <t>THOMAS</t>
  </si>
  <si>
    <t>44e RI</t>
  </si>
  <si>
    <t>16/12/1894</t>
  </si>
  <si>
    <t>St-Hilaire-le-Grand(Souain)</t>
  </si>
  <si>
    <t>TRICAUD</t>
  </si>
  <si>
    <t>Lucien</t>
  </si>
  <si>
    <t>90e RI</t>
  </si>
  <si>
    <t>30/03/1889</t>
  </si>
  <si>
    <t>Issoudun</t>
  </si>
  <si>
    <t>Indre (36)</t>
  </si>
  <si>
    <t>Maladie contractée au front  (grippe)</t>
  </si>
  <si>
    <t>VERGNOLE</t>
  </si>
  <si>
    <t>221e RAC</t>
  </si>
  <si>
    <t>17/09/1888</t>
  </si>
  <si>
    <t>Eyjeaux</t>
  </si>
  <si>
    <t>Courlandon (Bois-Haut)</t>
  </si>
  <si>
    <t>VITET</t>
  </si>
  <si>
    <t>19e ETEM</t>
  </si>
  <si>
    <t>04/06/1887</t>
  </si>
  <si>
    <t>Paris</t>
  </si>
  <si>
    <t>Paris (75)</t>
  </si>
  <si>
    <t>Décédé (sans précisions)</t>
  </si>
  <si>
    <t>Tableau des 10 victimes non présentes sur le monument aux morts de Panazol</t>
  </si>
  <si>
    <t>Critères de sélection : 9 des 10 victimes ont leur acte de décès transcrit à Panazol. Les 10 figurent dans la liste du livre d’or du ministère des Pensions en date du 29/11/1930</t>
  </si>
  <si>
    <t>Lieu de naissance</t>
  </si>
  <si>
    <t>BIARNAIS</t>
  </si>
  <si>
    <t>278e RI</t>
  </si>
  <si>
    <t>05/03/1880</t>
  </si>
  <si>
    <t>Touvent</t>
  </si>
  <si>
    <t xml:space="preserve">BILLAN </t>
  </si>
  <si>
    <t>90e RIT</t>
  </si>
  <si>
    <t>Magnac-Laval</t>
  </si>
  <si>
    <t>25/07/1879</t>
  </si>
  <si>
    <t>Cieux</t>
  </si>
  <si>
    <t>Elverdinghe</t>
  </si>
  <si>
    <t>CAILLAUD</t>
  </si>
  <si>
    <t>214e RI</t>
  </si>
  <si>
    <t>04/01/1884</t>
  </si>
  <si>
    <t>Champagnac</t>
  </si>
  <si>
    <t>Senon</t>
  </si>
  <si>
    <t>Jugement déclaratif de décès, disparu</t>
  </si>
  <si>
    <t>CHADELAS</t>
  </si>
  <si>
    <t>St. Just</t>
  </si>
  <si>
    <t>20/04/1885</t>
  </si>
  <si>
    <t>Prosnes</t>
  </si>
  <si>
    <t>DUREISSEIX</t>
  </si>
  <si>
    <t>Mialet</t>
  </si>
  <si>
    <t>174e RI</t>
  </si>
  <si>
    <t>01/12/1894</t>
  </si>
  <si>
    <t>Mialet (24)</t>
  </si>
  <si>
    <t>Douaumont</t>
  </si>
  <si>
    <t>Porté disparu</t>
  </si>
  <si>
    <t>FAYE</t>
  </si>
  <si>
    <t>250e RI</t>
  </si>
  <si>
    <t>27/07/1886</t>
  </si>
  <si>
    <t>Escafaut</t>
  </si>
  <si>
    <t>LEBLANC</t>
  </si>
  <si>
    <t>Etienne</t>
  </si>
  <si>
    <t>13e RA</t>
  </si>
  <si>
    <t>19/02/1893</t>
  </si>
  <si>
    <t>Maladie en service (appendicite gangréneuse)</t>
  </si>
  <si>
    <t xml:space="preserve">MAZEAU </t>
  </si>
  <si>
    <t>Mathurin</t>
  </si>
  <si>
    <t>288e RI</t>
  </si>
  <si>
    <t>29/06/1896</t>
  </si>
  <si>
    <t>Vaux-Chapitre</t>
  </si>
  <si>
    <t>REILHAC</t>
  </si>
  <si>
    <t>28/02/1880</t>
  </si>
  <si>
    <t>ROUSSAUD</t>
  </si>
  <si>
    <t>François Léon</t>
  </si>
  <si>
    <t>Pont-de-Marson (51)</t>
  </si>
  <si>
    <t>412e RI</t>
  </si>
  <si>
    <t>01/11/1889</t>
  </si>
  <si>
    <t>Tué à l'ennemi par éclats d'obus</t>
  </si>
  <si>
    <t>Sources des données : Base des morts pour la France du site Mémoire des hommes, Registres matricules et recensements de la population de Panazol de 1911 et 1921 des Archives départementales de la Haute-Vienne, actes de décès de l’état civil.</t>
  </si>
  <si>
    <t xml:space="preserve">Tableau des 60 victimes présentes sur le monument aux morts de Panazol </t>
  </si>
  <si>
    <t>Auteur des recherches : Luc Fessemaz, professeur chargé de mission Documentation au Canopé de Limoges.</t>
  </si>
  <si>
    <t>Livre d'or</t>
  </si>
  <si>
    <t>Fiche MPF</t>
  </si>
  <si>
    <t>LO</t>
  </si>
  <si>
    <t>Baptiste</t>
  </si>
  <si>
    <t>12e ETEM</t>
  </si>
  <si>
    <t>4e RG</t>
  </si>
  <si>
    <t>Régiment</t>
  </si>
  <si>
    <t>St-Martin-Terressus</t>
  </si>
  <si>
    <t>Léonard (Jean)</t>
  </si>
  <si>
    <t>Maréchal des logis</t>
  </si>
  <si>
    <t>1e RM</t>
  </si>
  <si>
    <t>ND-de-Lorette (62)</t>
  </si>
  <si>
    <t>N°</t>
  </si>
  <si>
    <t>Effectif</t>
  </si>
  <si>
    <t>Nombre</t>
  </si>
  <si>
    <t>1A</t>
  </si>
  <si>
    <t>10B</t>
  </si>
  <si>
    <t>3C</t>
  </si>
  <si>
    <t>12D</t>
  </si>
  <si>
    <t>5F</t>
  </si>
  <si>
    <t>4G</t>
  </si>
  <si>
    <t>2J</t>
  </si>
  <si>
    <t>6F</t>
  </si>
  <si>
    <t>3M</t>
  </si>
  <si>
    <t>5P</t>
  </si>
  <si>
    <t>1Q</t>
  </si>
  <si>
    <t>6R</t>
  </si>
  <si>
    <t>2T</t>
  </si>
  <si>
    <t>2V</t>
  </si>
  <si>
    <t>Classement des 62 noms des 70 victimes de  la Grande Guerre</t>
  </si>
  <si>
    <t>François Léonard</t>
  </si>
  <si>
    <t>Nbr.</t>
  </si>
  <si>
    <t>1er prénom</t>
  </si>
  <si>
    <t>2e prénom</t>
  </si>
  <si>
    <t>Charles</t>
  </si>
  <si>
    <t xml:space="preserve">Henri </t>
  </si>
  <si>
    <t xml:space="preserve">Pierre </t>
  </si>
  <si>
    <t>André</t>
  </si>
  <si>
    <t>3e prénom</t>
  </si>
  <si>
    <t>4e prénom</t>
  </si>
  <si>
    <t>Léger</t>
  </si>
  <si>
    <r>
      <t>Léonard (</t>
    </r>
    <r>
      <rPr>
        <u/>
        <sz val="11"/>
        <color rgb="FF000000"/>
        <rFont val="Calibri"/>
        <family val="2"/>
        <scheme val="minor"/>
      </rPr>
      <t>Jean</t>
    </r>
    <r>
      <rPr>
        <sz val="11"/>
        <color rgb="FF000000"/>
        <rFont val="Calibri"/>
        <family val="2"/>
        <scheme val="minor"/>
      </rPr>
      <t>)</t>
    </r>
  </si>
  <si>
    <r>
      <t xml:space="preserve">Quand il y a plusieurs prénoms, le </t>
    </r>
    <r>
      <rPr>
        <u/>
        <sz val="11"/>
        <color theme="1"/>
        <rFont val="Calibri"/>
        <family val="2"/>
        <scheme val="minor"/>
      </rPr>
      <t>prénom souligné</t>
    </r>
    <r>
      <rPr>
        <sz val="11"/>
        <color theme="1"/>
        <rFont val="Calibri"/>
        <family val="2"/>
        <scheme val="minor"/>
      </rPr>
      <t xml:space="preserve"> est celui dont l'initiale figure sur le monument au mort de Panazol, il n'est pas nécessairement le premier prénom, et il peut être un prénom d'usage qui ne figure pas sur l'état civil</t>
    </r>
  </si>
  <si>
    <t>Léonard (J.B)</t>
  </si>
  <si>
    <r>
      <t>Léonard (</t>
    </r>
    <r>
      <rPr>
        <u/>
        <sz val="11"/>
        <color rgb="FF000000"/>
        <rFont val="Calibri"/>
        <family val="2"/>
        <scheme val="minor"/>
      </rPr>
      <t>J.B</t>
    </r>
    <r>
      <rPr>
        <sz val="11"/>
        <color rgb="FF000000"/>
        <rFont val="Calibri"/>
        <family val="2"/>
        <scheme val="minor"/>
      </rPr>
      <t>)</t>
    </r>
  </si>
  <si>
    <t>Georges</t>
  </si>
  <si>
    <r>
      <t>Baptiste (</t>
    </r>
    <r>
      <rPr>
        <u/>
        <sz val="11"/>
        <color rgb="FF000000"/>
        <rFont val="Calibri"/>
        <family val="2"/>
        <scheme val="minor"/>
      </rPr>
      <t>L.</t>
    </r>
    <r>
      <rPr>
        <sz val="11"/>
        <color rgb="FF000000"/>
        <rFont val="Calibri"/>
        <family val="2"/>
        <scheme val="minor"/>
      </rPr>
      <t>)</t>
    </r>
  </si>
  <si>
    <r>
      <t>Pierre (</t>
    </r>
    <r>
      <rPr>
        <u/>
        <sz val="11"/>
        <color rgb="FF000000"/>
        <rFont val="Calibri"/>
        <family val="2"/>
        <scheme val="minor"/>
      </rPr>
      <t>Léon</t>
    </r>
    <r>
      <rPr>
        <sz val="11"/>
        <color rgb="FF000000"/>
        <rFont val="Calibri"/>
        <family val="2"/>
        <scheme val="minor"/>
      </rPr>
      <t>)</t>
    </r>
  </si>
  <si>
    <t>▼ Tri</t>
  </si>
  <si>
    <t>Lieu de transcription</t>
  </si>
  <si>
    <t>Profession</t>
  </si>
  <si>
    <t>Famille</t>
  </si>
  <si>
    <t>Cultivateur</t>
  </si>
  <si>
    <t>3 E = 2 G + 1 F</t>
  </si>
  <si>
    <t>L (Baptiste)</t>
  </si>
  <si>
    <t>Journalier</t>
  </si>
  <si>
    <t>René (Jean André François)</t>
  </si>
  <si>
    <t>Ouvrier d'art</t>
  </si>
  <si>
    <t>Léonard J.</t>
  </si>
  <si>
    <t>H (Henri Charles)</t>
  </si>
  <si>
    <t>L (Pierre dit Léon)</t>
  </si>
  <si>
    <t xml:space="preserve">Jardinier </t>
  </si>
  <si>
    <t>F (François)</t>
  </si>
  <si>
    <t>NR</t>
  </si>
  <si>
    <t>Maçon</t>
  </si>
  <si>
    <t>4 E = 3 G + 1 F</t>
  </si>
  <si>
    <t>Fileur</t>
  </si>
  <si>
    <t>4 E = 2 G + 2 F</t>
  </si>
  <si>
    <t>JB (Léonard)</t>
  </si>
  <si>
    <t>Calibreur</t>
  </si>
  <si>
    <t>4 E = 1 G + 3 F</t>
  </si>
  <si>
    <t>Comptable</t>
  </si>
  <si>
    <t xml:space="preserve">Platrier </t>
  </si>
  <si>
    <t>M (Martial)</t>
  </si>
  <si>
    <t>3E = 1F + 2G</t>
  </si>
  <si>
    <t>Porcelainier</t>
  </si>
  <si>
    <t>6E = 2F + 4G</t>
  </si>
  <si>
    <t>Ébéniste</t>
  </si>
  <si>
    <t xml:space="preserve">2E = 2G </t>
  </si>
  <si>
    <t>4E = 4G</t>
  </si>
  <si>
    <t>L (Louis François)</t>
  </si>
  <si>
    <t>3E = 2F + 1G</t>
  </si>
  <si>
    <t>6E = 3G + 3F</t>
  </si>
  <si>
    <t>Engagé volontaire</t>
  </si>
  <si>
    <t>5E = 2G + 3F</t>
  </si>
  <si>
    <t>Monteur éléctricien mécanicien</t>
  </si>
  <si>
    <t>4E = 2G + 2F</t>
  </si>
  <si>
    <t>Sténo-dactylographe</t>
  </si>
  <si>
    <t>3E = 3G</t>
  </si>
  <si>
    <t>Fileur sur porcelaine</t>
  </si>
  <si>
    <t>Platrier maçon</t>
  </si>
  <si>
    <t>2E = 1G + 1F</t>
  </si>
  <si>
    <t>Menuisier</t>
  </si>
  <si>
    <t>6E = 5G + 1F</t>
  </si>
  <si>
    <t>Coupeur en chaussures</t>
  </si>
  <si>
    <t>Platrier</t>
  </si>
  <si>
    <t>6E = 6G</t>
  </si>
  <si>
    <t>1E = 1G ?</t>
  </si>
  <si>
    <t>Valet de chambre</t>
  </si>
  <si>
    <t xml:space="preserve">Charpentier </t>
  </si>
  <si>
    <t>Clerc de notaire</t>
  </si>
  <si>
    <t>4E = 3F + 1G</t>
  </si>
  <si>
    <t xml:space="preserve">Moyenne </t>
  </si>
  <si>
    <t>Nombre d'enfants</t>
  </si>
  <si>
    <t>4 - Classement des 70 victimes de la Grande Guerre de Panazol selon le nombre d'enfants de la famille de naissance</t>
  </si>
  <si>
    <t>10 enfants</t>
  </si>
  <si>
    <t>9 enfants</t>
  </si>
  <si>
    <t>8 enfants</t>
  </si>
  <si>
    <t>7 enfants</t>
  </si>
  <si>
    <t>6 enfants</t>
  </si>
  <si>
    <t>5 enfants</t>
  </si>
  <si>
    <t>4 enfants</t>
  </si>
  <si>
    <t>3 enfants</t>
  </si>
  <si>
    <t>2 enfants</t>
  </si>
  <si>
    <t>1 enfant</t>
  </si>
  <si>
    <t>Nombre de familles</t>
  </si>
  <si>
    <t>1 - Classement des 70 victimes de la Grande Guerre de Panazol selon les noms</t>
  </si>
  <si>
    <t>2 - Classement des 70 victimes de la Grande Guerre de Panazol selon les prénoms</t>
  </si>
  <si>
    <t>3 - Classement des 70 victimes de la Grande Guerre de Panazol selon les communes de naissance</t>
  </si>
  <si>
    <t>Résidence</t>
  </si>
  <si>
    <t>N° du hameau</t>
  </si>
  <si>
    <t>Nombre  de victimes</t>
  </si>
  <si>
    <t>Lieu de résidence</t>
  </si>
  <si>
    <t>Bourg</t>
  </si>
  <si>
    <t>6 victimes</t>
  </si>
  <si>
    <t>Célicroux</t>
  </si>
  <si>
    <t>Cordelas</t>
  </si>
  <si>
    <t>Coubras</t>
  </si>
  <si>
    <t>Courbias</t>
  </si>
  <si>
    <t>Croix de la Lieue</t>
  </si>
  <si>
    <t>Croix Finor</t>
  </si>
  <si>
    <t>Echaudièras</t>
  </si>
  <si>
    <t>1 victime</t>
  </si>
  <si>
    <t>Fargeas</t>
  </si>
  <si>
    <t>Forêt</t>
  </si>
  <si>
    <t>La Beausserie</t>
  </si>
  <si>
    <t>2 victimes</t>
  </si>
  <si>
    <t>La Longe</t>
  </si>
  <si>
    <t>La Quintaine</t>
  </si>
  <si>
    <t>Lavaud</t>
  </si>
  <si>
    <t>Le Buisson</t>
  </si>
  <si>
    <t>Le Prouet</t>
  </si>
  <si>
    <t>Les Prades</t>
  </si>
  <si>
    <t>Les Vignes</t>
  </si>
  <si>
    <t>Manderesse</t>
  </si>
  <si>
    <t>Marliat</t>
  </si>
  <si>
    <t>Maschambart</t>
  </si>
  <si>
    <t>Mas-la-Côte</t>
  </si>
  <si>
    <t>Morpiénas</t>
  </si>
  <si>
    <t>Petit Buisson</t>
  </si>
  <si>
    <t xml:space="preserve">Peyrazet </t>
  </si>
  <si>
    <t>5 victimes</t>
  </si>
  <si>
    <t>Pont de Lavaud</t>
  </si>
  <si>
    <t>Pré Gayaud</t>
  </si>
  <si>
    <t>Rue Basse</t>
  </si>
  <si>
    <t>Rue Haute</t>
  </si>
  <si>
    <t>PANAZOL</t>
  </si>
  <si>
    <t>LIMOGES</t>
  </si>
  <si>
    <t>PARIS</t>
  </si>
  <si>
    <t>SAINT-JUST</t>
  </si>
  <si>
    <t>SAINT-MAUR</t>
  </si>
  <si>
    <t>8 victimes</t>
  </si>
  <si>
    <t>4 victimes</t>
  </si>
  <si>
    <t>Mas Chambart</t>
  </si>
  <si>
    <t>Mas la Côte</t>
  </si>
  <si>
    <t xml:space="preserve">François </t>
  </si>
  <si>
    <t>Peyrazet</t>
  </si>
  <si>
    <t xml:space="preserve">Commune de </t>
  </si>
  <si>
    <t>Dernier lieu de résidence de la victime</t>
  </si>
  <si>
    <t>NOM</t>
  </si>
  <si>
    <t>Prénom</t>
  </si>
  <si>
    <t>Sources : recensement de 1911, registre</t>
  </si>
  <si>
    <t xml:space="preserve"> matricule ou acte de décès après 1911</t>
  </si>
  <si>
    <t>5 - Classement des 70 victimes de la Grande Guerre de Panazol selon les lieux de résidence au décès</t>
  </si>
  <si>
    <t>Total des familles</t>
  </si>
  <si>
    <t>5E = 1 G + 4 F</t>
  </si>
  <si>
    <t>Enfants</t>
  </si>
  <si>
    <t>Célibataire</t>
  </si>
  <si>
    <t>Marié</t>
  </si>
  <si>
    <t>Marié à Marguerite AIGUEPERSE le 15/09/1900 à Saint-Just</t>
  </si>
  <si>
    <t>1F</t>
  </si>
  <si>
    <t>N.R Célibataire supposé</t>
  </si>
  <si>
    <t>2E = 1F + 1G</t>
  </si>
  <si>
    <t xml:space="preserve">Célibataire </t>
  </si>
  <si>
    <t>2E  = 1F + 1G</t>
  </si>
  <si>
    <t>N.R</t>
  </si>
  <si>
    <t>Léonard Jean</t>
  </si>
  <si>
    <t>Célibataire (AD) domicilié à Coubras</t>
  </si>
  <si>
    <t>Marié à Marie CHÂTEAU le 29/09/1906 à Panazol</t>
  </si>
  <si>
    <t>Marié à Marie DENIS le 15 janvier 1907 à Panazol</t>
  </si>
  <si>
    <t>1G</t>
  </si>
  <si>
    <t>Marié à Marie NEXON le 05/10/1907 à Panazol</t>
  </si>
  <si>
    <t>Marié à Léonie NOUHAUT le 26/06/1913 à Panazol</t>
  </si>
  <si>
    <t>1E = 1F D</t>
  </si>
  <si>
    <t>3E  = 3G</t>
  </si>
  <si>
    <t>Célibataire (Pupille de l'assistance publique RM)</t>
  </si>
  <si>
    <t>6 - Classement des 70 victimes de la Grande Guerre de Panazol selon les statuts familiaux</t>
  </si>
  <si>
    <t>? Manque l'acte de décès</t>
  </si>
  <si>
    <t>Statut familial*</t>
  </si>
  <si>
    <t>*Sont actuellement consultables en ligne sur le site des Archives départementales de la Haute-Vienne les registres paroissiaux et d'état civil de la collection du greffe de 182 communes (à l'exception de quelques communes, dont de Limoges) des origines à 1902.</t>
  </si>
  <si>
    <t>Hameau du lieu de résidence inconnu</t>
  </si>
  <si>
    <t>7 - Classement des 70 victimes de la Grande Guerre de Panazol selon les degrés d'instruction</t>
  </si>
  <si>
    <t>8 - Classement des 70 victimes de la Grande Guerre de Panazol selon les professions</t>
  </si>
  <si>
    <t>9 - Classement des 70 victimes de la Grande Guerre de Panazol selon les tailles</t>
  </si>
  <si>
    <t>10 - Classement des 70 victimes de la Grande Guerre de Panazol selon les couleurs des cheveux et des yeux</t>
  </si>
  <si>
    <t>Taille</t>
  </si>
  <si>
    <t>Degré d'i.</t>
  </si>
  <si>
    <t xml:space="preserve">Nbre </t>
  </si>
  <si>
    <t>%</t>
  </si>
  <si>
    <t>Degré 5 : bachelier, licencié, etc. (avec indication de diplôme)</t>
  </si>
  <si>
    <t>Degré 4 : a obtenu le brevet de l'enseignement primaire</t>
  </si>
  <si>
    <t>Degré 3 : possède une instruction primaire plus développée</t>
  </si>
  <si>
    <t>Degré 2 : sait lire et écrire</t>
  </si>
  <si>
    <t>Degré 1 : sait lire seulement</t>
  </si>
  <si>
    <t>Degré 0 : ne sait ni lire ni écrire</t>
  </si>
  <si>
    <t>Non renseigné</t>
  </si>
  <si>
    <t>Degré d'instruction inscrit sur le registre matricule</t>
  </si>
  <si>
    <t>Moyenne</t>
  </si>
  <si>
    <t>TOTAL</t>
  </si>
  <si>
    <t>Secteur</t>
  </si>
  <si>
    <t>Agriculture</t>
  </si>
  <si>
    <t>47 emplois</t>
  </si>
  <si>
    <t>Artisanat et</t>
  </si>
  <si>
    <t>industrie</t>
  </si>
  <si>
    <t>17 emplois</t>
  </si>
  <si>
    <t xml:space="preserve">Services </t>
  </si>
  <si>
    <t>5 emplois</t>
  </si>
  <si>
    <t>Si vous avez des informations sur les victimes de la Grande Guerre de Panazol, si vous constatez des erreurs ou des omissions, n'hésitez pas à me contacter au  05 87 50 46 37 ou à m'écrire  à l'adresse luc.fessemaz@ac-limoges.fr</t>
  </si>
  <si>
    <t>Année de N</t>
  </si>
  <si>
    <t>1870-1879</t>
  </si>
  <si>
    <t>1880-1889</t>
  </si>
  <si>
    <t>1890-1898</t>
  </si>
  <si>
    <t>Total</t>
  </si>
  <si>
    <t>Période</t>
  </si>
  <si>
    <t>Classement par ordre alphabétique</t>
  </si>
  <si>
    <t>Renseignements physionomiques complémentaires</t>
  </si>
  <si>
    <t>Couleur des cheveux</t>
  </si>
  <si>
    <t>Yeux</t>
  </si>
  <si>
    <t>Marques particulières</t>
  </si>
  <si>
    <t>Blonds</t>
  </si>
  <si>
    <t>Bleus</t>
  </si>
  <si>
    <t>Châtains foncés</t>
  </si>
  <si>
    <t>Gris</t>
  </si>
  <si>
    <t xml:space="preserve">Châtains </t>
  </si>
  <si>
    <t>Gris clair</t>
  </si>
  <si>
    <t>Châtains clairs</t>
  </si>
  <si>
    <t>Châtains</t>
  </si>
  <si>
    <t>Signe poilu côté droit du menton</t>
  </si>
  <si>
    <t>Marrons</t>
  </si>
  <si>
    <t>Oreilles écartées</t>
  </si>
  <si>
    <t>Gris bleu</t>
  </si>
  <si>
    <t>Bleu jaunâtre</t>
  </si>
  <si>
    <t>Cicatrice au menton</t>
  </si>
  <si>
    <t>Roux</t>
  </si>
  <si>
    <t>Noirs</t>
  </si>
  <si>
    <t>Marron foncé</t>
  </si>
  <si>
    <t>Nez dévié à droite</t>
  </si>
  <si>
    <t>Bruns</t>
  </si>
  <si>
    <t>Marron clair</t>
  </si>
  <si>
    <t>Oreilles grandes</t>
  </si>
  <si>
    <t>Cicatrice vers la tempe droite</t>
  </si>
  <si>
    <t>Bleu foncé</t>
  </si>
  <si>
    <t>Cicatrice à côté de l'oeil droit</t>
  </si>
  <si>
    <t xml:space="preserve">Gris </t>
  </si>
  <si>
    <t>MOREAUD</t>
  </si>
  <si>
    <t>Cicatrice à l'oeil gauche</t>
  </si>
  <si>
    <t>Cheveux blonds</t>
  </si>
  <si>
    <t>Bleu</t>
  </si>
  <si>
    <t>Cheveux bruns</t>
  </si>
  <si>
    <t>Marron</t>
  </si>
  <si>
    <t>Cheveux châtains</t>
  </si>
  <si>
    <t>Châtain</t>
  </si>
  <si>
    <t>Cheveux châtains clairs</t>
  </si>
  <si>
    <t>Cheveux châtains foncés</t>
  </si>
  <si>
    <t>Cheveux noirs</t>
  </si>
  <si>
    <t>Noir</t>
  </si>
  <si>
    <t>Cheveux roux</t>
  </si>
  <si>
    <t>Classement par la couleur des cheveux</t>
  </si>
  <si>
    <t>Méry (Mortemer Orvillers)</t>
  </si>
  <si>
    <t>Monument</t>
  </si>
  <si>
    <t>4e RZ</t>
  </si>
  <si>
    <t>12e RC</t>
  </si>
  <si>
    <t>Rang</t>
  </si>
  <si>
    <t>Patronyme</t>
  </si>
  <si>
    <t>Nombre*</t>
  </si>
  <si>
    <t>‰ **</t>
  </si>
  <si>
    <t>MOREAU</t>
  </si>
  <si>
    <t>BONNET</t>
  </si>
  <si>
    <t>MARTIN</t>
  </si>
  <si>
    <t>RAYNAUD</t>
  </si>
  <si>
    <t>ROUX</t>
  </si>
  <si>
    <t>FRUGIER</t>
  </si>
  <si>
    <t>BUISSON</t>
  </si>
  <si>
    <t>BERNARD</t>
  </si>
  <si>
    <t>TEXIER</t>
  </si>
  <si>
    <t>BOULESTEIX</t>
  </si>
  <si>
    <t>BARRIERE</t>
  </si>
  <si>
    <t>BRUN</t>
  </si>
  <si>
    <t>* Nombre de personnes portant le patronyme, nées de 1891 à 1990</t>
  </si>
  <si>
    <t>** Proportion pour 1000 naissances de 1891 à 1990</t>
  </si>
  <si>
    <r>
      <t xml:space="preserve">Source : </t>
    </r>
    <r>
      <rPr>
        <i/>
        <sz val="10"/>
        <rFont val="Arial"/>
        <family val="2"/>
      </rPr>
      <t>Patronymes et toponymes courants en Limousin</t>
    </r>
    <r>
      <rPr>
        <sz val="10"/>
        <rFont val="Arial"/>
        <family val="2"/>
      </rPr>
      <t>- Insee Limousin 2007.</t>
    </r>
  </si>
  <si>
    <t>20 premiers patronymes du département de la Haute-Vienne sur la période 1891-1990</t>
  </si>
  <si>
    <t>Meurthe-et-Moselle (54)</t>
  </si>
  <si>
    <t>Patronymes  sur la période 1891-1915</t>
  </si>
  <si>
    <t>[1]</t>
  </si>
  <si>
    <t>[2]</t>
  </si>
  <si>
    <t>[3]</t>
  </si>
  <si>
    <t>[1] : naissances en Haute-Vienne</t>
  </si>
  <si>
    <t>[2] : naissances en France</t>
  </si>
  <si>
    <t>[3] : part du patronyme en Haute-Vienne</t>
  </si>
  <si>
    <t>Source : site geopatronyme.com</t>
  </si>
  <si>
    <t>Un seul prénom</t>
  </si>
  <si>
    <t>Deux prénoms</t>
  </si>
  <si>
    <t>Trois prénoms</t>
  </si>
  <si>
    <t>Quatre prénoms</t>
  </si>
  <si>
    <t>Nombre de prénoms officiels des 70 victimes de Panazol</t>
  </si>
  <si>
    <t>Patronymes présents dans les 70 victimes de Panazol</t>
  </si>
  <si>
    <t>Patronymes typiques de la Haute-Vienne</t>
  </si>
  <si>
    <t>Patronymes non typiques de la Haute-Vienne</t>
  </si>
  <si>
    <t>Patronymes typiques de la Corrèze ou de la Dordogne</t>
  </si>
  <si>
    <t>Étienne</t>
  </si>
  <si>
    <t>Marcel</t>
  </si>
  <si>
    <t>% cumulés</t>
  </si>
  <si>
    <t>Les dix prénoms masculins en France sur la période 1890-1899</t>
  </si>
  <si>
    <t>Source : La Cote des Prénoms en 1995, Éditions Balland p.22</t>
  </si>
  <si>
    <t>Les 19 prénoms des 70 victimes de Panazol (1872-1898)</t>
  </si>
  <si>
    <t>∑ %</t>
  </si>
  <si>
    <t>Émile</t>
  </si>
  <si>
    <t>Commune de naissance</t>
  </si>
  <si>
    <t>Victimes</t>
  </si>
  <si>
    <t>Part en %</t>
  </si>
  <si>
    <t>3E = 3 G</t>
  </si>
  <si>
    <t>2E  = 2 G</t>
  </si>
  <si>
    <t>9E = 6F + 3G</t>
  </si>
  <si>
    <t>4E = 3G + 1F</t>
  </si>
  <si>
    <t>7E = 4G +3F</t>
  </si>
  <si>
    <t>4E = 2F + 2G</t>
  </si>
  <si>
    <t>8E = 3F + 5G</t>
  </si>
  <si>
    <t>10E = 5G + 5F</t>
  </si>
  <si>
    <t>8E = 6G +2F</t>
  </si>
  <si>
    <t>8E = 4G + 4F</t>
  </si>
  <si>
    <t>2E = 2G</t>
  </si>
  <si>
    <t>Léonard et François</t>
  </si>
  <si>
    <t>26/12/1882 et 14/08/1890</t>
  </si>
  <si>
    <t>Léonard et Jean</t>
  </si>
  <si>
    <t>11/02/1889 et 03/10/1897</t>
  </si>
  <si>
    <t>Martial et Léon</t>
  </si>
  <si>
    <t>31/12/1890 et 06/11/1894</t>
  </si>
  <si>
    <t>7E = 5G +2F</t>
  </si>
  <si>
    <t>Henri et Léon</t>
  </si>
  <si>
    <t>11/05/1881 et 30/11/1882</t>
  </si>
  <si>
    <t>Cultivateur et jardinier</t>
  </si>
  <si>
    <t>Classement par ordre alphabétique des 70 victimes</t>
  </si>
  <si>
    <t>3E =  3G</t>
  </si>
  <si>
    <t>5E = 1G + 4F</t>
  </si>
  <si>
    <t>3E = 2G + 1F</t>
  </si>
  <si>
    <t>4E = 1G + 3F</t>
  </si>
  <si>
    <t>10E  = 6G + 4F</t>
  </si>
  <si>
    <t>Rang de l'enfant</t>
  </si>
  <si>
    <t>3 E = 3G</t>
  </si>
  <si>
    <t>Un enfant mort âgé de 2 semaines non compté</t>
  </si>
  <si>
    <t>Première fille décédée à l'âge de 2 ans</t>
  </si>
  <si>
    <t>5E = 1F + 4G</t>
  </si>
  <si>
    <t>Trois enfants morts en bas âge</t>
  </si>
  <si>
    <t>3E = 2 G + 1 F</t>
  </si>
  <si>
    <t>10E = 6G + 4F</t>
  </si>
  <si>
    <t>4E = 3G + 1F (demi-sœur)</t>
  </si>
  <si>
    <t>9E  = 4G + 5F</t>
  </si>
  <si>
    <t>5E = 4G + 1F</t>
  </si>
  <si>
    <t>Famille recomposée : 3 enfants d'un premier mariage et 6 enfants d'un second mariage</t>
  </si>
  <si>
    <t>Famille recomposée : 1 enfant d'un premier mariage et 4 enfants d'un second mariage</t>
  </si>
  <si>
    <t>8E = 8G</t>
  </si>
  <si>
    <t>5E = 2F + 3G</t>
  </si>
  <si>
    <t>Deux sœurs jumelles décédées en bas âge</t>
  </si>
  <si>
    <t>6E = 3F + 3G</t>
  </si>
  <si>
    <t>5E = 3G + 2F</t>
  </si>
  <si>
    <t>Un frère décédé en bas âge</t>
  </si>
  <si>
    <t>3E = 1G + 2F</t>
  </si>
  <si>
    <t>9E = 5G + 4F</t>
  </si>
  <si>
    <t>11E = 8G + 3F</t>
  </si>
  <si>
    <t>11 enfants</t>
  </si>
  <si>
    <t>Deux enfants décédés en bas âge</t>
  </si>
  <si>
    <t>8E = 6G + 2F</t>
  </si>
  <si>
    <t>7E = 4G + 3F</t>
  </si>
  <si>
    <t>4,8 enfants par famille</t>
  </si>
  <si>
    <t>Orphelin de père à 7 ans</t>
  </si>
  <si>
    <t>3E = 1 F + 2G</t>
  </si>
  <si>
    <t>Pupille de l'assistance publique, célibataire, résidant en dernier lieu à Panazol.</t>
  </si>
  <si>
    <t>Vous pouvez consulter l'arbre généalogique de chacune des 70 victimes de la Grande Guerre de Panazol sur le site Geneanet.</t>
  </si>
  <si>
    <t>Famille recomposée : deux frères décédés en bas âge et une demi-sœur née du remariage de la mère.</t>
  </si>
  <si>
    <t>Famille recomposée : quatre enfants d'un premier mariage et sept enfants d'un second mariage</t>
  </si>
  <si>
    <t>Famille recomposée : trois enfants d'un premier mariage et un enfant d'un second mariage</t>
  </si>
  <si>
    <t>Famille recomposée : deux enfants d'un premier mariage et cinq enfants d'un second mariage</t>
  </si>
  <si>
    <t xml:space="preserve">% </t>
  </si>
  <si>
    <t xml:space="preserve">Ensemble </t>
  </si>
  <si>
    <t xml:space="preserve">Aucun enfant </t>
  </si>
  <si>
    <t xml:space="preserve">1 enfant </t>
  </si>
  <si>
    <t xml:space="preserve">2 enfants </t>
  </si>
  <si>
    <t xml:space="preserve">3 enfants </t>
  </si>
  <si>
    <t xml:space="preserve">4 enfants ou plus </t>
  </si>
  <si>
    <t>Calculs de l'auteur à partir des données du tableau ci-dessus</t>
  </si>
  <si>
    <t>Total des familles avec enfants</t>
  </si>
  <si>
    <t>Commune de Panazol : données du site de l'INSEE</t>
  </si>
  <si>
    <t xml:space="preserve">FAM T4 - Familles selon le nombre d'enfants âgés de moins de 25 ans Sources : Insee, RP2007 et RP2012 </t>
  </si>
  <si>
    <t xml:space="preserve">Commune de Panazol : Familles des victimes de la Grande Guerre selon le nombre d'enfants </t>
  </si>
  <si>
    <t xml:space="preserve">Image : Encadrés des lieux de résidence au décès des 70 victimes de la Grande Guerre réalisés par Luc Fessemaz et superposés au tableau d'assemblage du cadastre napoléonien </t>
  </si>
  <si>
    <t>de la commune de Panazol (vers 1814) provenant des Archives départementales de la Haute-Vienne.</t>
  </si>
  <si>
    <t>6E = 1F + 5G</t>
  </si>
  <si>
    <t>Approche longitudinale par cumul des enfants sur l'ensemble de la durée du couple</t>
  </si>
  <si>
    <t>Classement par ordre croissant du nombre d'enfants des 66 familles de naissance : approche longitudinale par cumul des enfants sur l'ensemble de la durée du couple</t>
  </si>
  <si>
    <t>Code couleur des communes d'habitation des familles des victimes au recensement de mars 1901</t>
  </si>
  <si>
    <t>Saint-Just</t>
  </si>
  <si>
    <t>Communes géographiquement proches</t>
  </si>
  <si>
    <t>Communes géographiquement plus éloignées</t>
  </si>
  <si>
    <t>Communes en dehors de la Haute-Vienne</t>
  </si>
  <si>
    <t>Adulte de 28 ans (né en 1872) marié en 1895</t>
  </si>
  <si>
    <t>Adulte de 25 ans (né en 1875) marié en 1900</t>
  </si>
  <si>
    <t>Tableau comparatif entre la répartition des familles avec enfants à Panazol aux recensements de 1901* et 2012</t>
  </si>
  <si>
    <t>*Au recensement de 1901, les données ne portent que sur l'échantillon des 64 familles de victimes de la Grande Guerre.</t>
  </si>
  <si>
    <t xml:space="preserve">Classement par ordre croissant du nombre d'enfants des 66 familles de naissance : </t>
  </si>
  <si>
    <t>approche transversale par le nombre d'enfants de moins de 25 ans au moment du recensement de population de mars 1901</t>
  </si>
  <si>
    <t>Commune de Panazol, recensement de population de 1901. Source : Archives départementales de Haute-Vienne</t>
  </si>
  <si>
    <t>Quartiers, villages, hameaux</t>
  </si>
  <si>
    <t>Maisons</t>
  </si>
  <si>
    <t>Ménages</t>
  </si>
  <si>
    <t>Individus</t>
  </si>
  <si>
    <t>Français</t>
  </si>
  <si>
    <t xml:space="preserve">Total de la population </t>
  </si>
  <si>
    <t>agglomérée au chef-lieu</t>
  </si>
  <si>
    <t>1° Quartiers, sections ou rues formant l'agglomération du chef-lieu</t>
  </si>
  <si>
    <t>2° Sections, villages, hameaux, fermes et habitations en dehors de l'agglomération</t>
  </si>
  <si>
    <t>du chef lieu, formant la population dite éparse</t>
  </si>
  <si>
    <t>Croix-Finor</t>
  </si>
  <si>
    <t xml:space="preserve">Les Vignes </t>
  </si>
  <si>
    <t>Rue-Basse</t>
  </si>
  <si>
    <t>Le Prouët</t>
  </si>
  <si>
    <t>Buisson</t>
  </si>
  <si>
    <t>Proximart</t>
  </si>
  <si>
    <t>Soudanas</t>
  </si>
  <si>
    <t>Rue-Haute</t>
  </si>
  <si>
    <t>La Grêle</t>
  </si>
  <si>
    <t>Croix-de-la-Lieue</t>
  </si>
  <si>
    <t>Planche d'Oze</t>
  </si>
  <si>
    <t xml:space="preserve">Maschambart </t>
  </si>
  <si>
    <t>Chez Tharaud</t>
  </si>
  <si>
    <t>La Lingaine</t>
  </si>
  <si>
    <t>Marliaguet</t>
  </si>
  <si>
    <t>Pré Peyroux</t>
  </si>
  <si>
    <t>Peyradis</t>
  </si>
  <si>
    <t>Gâtisse</t>
  </si>
  <si>
    <t>Petite et Grande Prades</t>
  </si>
  <si>
    <t>Masjude</t>
  </si>
  <si>
    <t>Auzalie</t>
  </si>
  <si>
    <t>Pont du Palais</t>
  </si>
  <si>
    <t xml:space="preserve">Porphyre </t>
  </si>
  <si>
    <t>Fontsalade</t>
  </si>
  <si>
    <t>Total de la population éparse</t>
  </si>
  <si>
    <t>Le Chalet</t>
  </si>
  <si>
    <t>Initial</t>
  </si>
  <si>
    <t>Final</t>
  </si>
  <si>
    <t>Total général de la population</t>
  </si>
  <si>
    <t>(individus oubliés à Fargeas)</t>
  </si>
  <si>
    <t>Classement par ordre alphabétique des hameaux</t>
  </si>
  <si>
    <t>Classement par ordre de population décroissante</t>
  </si>
  <si>
    <t>Mas Jude</t>
  </si>
  <si>
    <t>En rouge figurent les hameaux non représentés dans les lieux de résidence des 70 victimes</t>
  </si>
  <si>
    <t xml:space="preserve">Numéro des individus dans le recensement </t>
  </si>
  <si>
    <t>Code INSEE</t>
  </si>
  <si>
    <t>Miallet (24)</t>
  </si>
  <si>
    <t>St Just</t>
  </si>
  <si>
    <t>Distance en km</t>
  </si>
  <si>
    <t>Année initiale</t>
  </si>
  <si>
    <t>Année finale</t>
  </si>
  <si>
    <t>Durée en années</t>
  </si>
  <si>
    <t xml:space="preserve">Charles Henri </t>
  </si>
  <si>
    <t>DESCOUTURE(S)</t>
  </si>
  <si>
    <t>Limoges (rue Croix-Verte AM)</t>
  </si>
  <si>
    <t>Louis François</t>
  </si>
  <si>
    <t>Léger Jean-Baptiste</t>
  </si>
  <si>
    <t>Georges Lucien Paul</t>
  </si>
  <si>
    <t>MAZEAU (MAZAUD)</t>
  </si>
  <si>
    <t>Le Vigen*</t>
  </si>
  <si>
    <t>BOUTET F.</t>
  </si>
  <si>
    <t>BOUTET L.</t>
  </si>
  <si>
    <t>DELAGE J.</t>
  </si>
  <si>
    <t>DELAGE L.</t>
  </si>
  <si>
    <t>FAUCHER M.</t>
  </si>
  <si>
    <t>FAUCHER E.</t>
  </si>
  <si>
    <t>FAUCHER L.</t>
  </si>
  <si>
    <t>FAUCHER P.</t>
  </si>
  <si>
    <t>MOURGUET L.</t>
  </si>
  <si>
    <t>DELAURENT L.</t>
  </si>
  <si>
    <t>MOURGUET M.</t>
  </si>
  <si>
    <t>DELAURENT H.</t>
  </si>
  <si>
    <t xml:space="preserve">Année de n </t>
  </si>
  <si>
    <t>Année de n</t>
  </si>
  <si>
    <t>Age au décès</t>
  </si>
  <si>
    <t>Marié avec Marguerite CÉLICROUX le 03/06/1905 à Panazol</t>
  </si>
  <si>
    <t>Marié avec ROUCHAUD Louise le 10/01/1914 à Feytiat (AN)</t>
  </si>
  <si>
    <t>Marié à Anne POMMARET le 07/05/1911 à Panazol (AN)</t>
  </si>
  <si>
    <t>Marié à Jeanne Henriette LADÉGAILLERIE le 10/01/1914 à Blond (AD mari et enfant)</t>
  </si>
  <si>
    <t>Marié à Marie ROUCHERT le 12/09/1907 à Panazol</t>
  </si>
  <si>
    <t>Marié à Catherine DEGUY  le 15/04/1902 à Aureil</t>
  </si>
  <si>
    <t>Marié à Amélie BOUCHEMOUSSE le 17/02/1906 à Panazol</t>
  </si>
  <si>
    <t>Marié à Germaine Françoise MOREAU  le 25/04/1914 à Panazol</t>
  </si>
  <si>
    <t>Marié avec Marie COINDEAU le 29/10/1904 à Limoges (AN)</t>
  </si>
  <si>
    <t>Marié avec Françoise ROMAIN  le 21/06/1902 à Châlus</t>
  </si>
  <si>
    <t>Marié avec Marie TEILLOUX  le 25/02/1911 à Boisseuil</t>
  </si>
  <si>
    <t>Marié avec Jeanne PHALIPPOUT le 02/04/1910  à St-Just</t>
  </si>
  <si>
    <t>Age au mariage</t>
  </si>
  <si>
    <t>durée du mariage</t>
  </si>
  <si>
    <t>Marié à Louise CHAMBORD  le 12/04/1912 à Limoges (AN)</t>
  </si>
  <si>
    <t>Marié à Marguerite DHIVERS  le 19/10/1919 à Beaune (AN)</t>
  </si>
  <si>
    <t>Marié à Marcelline GUITARD le 17/02/1906 à Saint-Just  (AN)</t>
  </si>
  <si>
    <t>Noms</t>
  </si>
  <si>
    <t>Classement des 24 victimes mariées par ordre décroissant de la durée du mariage</t>
  </si>
  <si>
    <t>Classement des 46 victimes célibataires par ordre croissant d'âge au décès</t>
  </si>
  <si>
    <t>Marié à Catherine GANDOIS vers 1913 à ?</t>
  </si>
  <si>
    <t>Lieux de mariage</t>
  </si>
  <si>
    <t>Mariage à Panazol</t>
  </si>
  <si>
    <t>Mariage à Limoges</t>
  </si>
  <si>
    <t>Mariage à Feytiat</t>
  </si>
  <si>
    <t>Mariage à Saint-Just</t>
  </si>
  <si>
    <t>Mariage dans des communes proches de Panazol (Aureil, Beaune, Boisseuil)</t>
  </si>
  <si>
    <t>Mariage dans des communes de Haute-Vienne éloignées de Panazol (Blond, Châlus)</t>
  </si>
  <si>
    <t>Mariage dans des communes en dehors de la Haute-Vienne (Vieure)</t>
  </si>
  <si>
    <t>Lieu de naissance du marié</t>
  </si>
  <si>
    <t xml:space="preserve">Lieu de naissance de la mariée </t>
  </si>
  <si>
    <t>Bujaleuf</t>
  </si>
  <si>
    <t>Saint-Sylvestre</t>
  </si>
  <si>
    <t>Lieu de domicile du marié</t>
  </si>
  <si>
    <t>Châlus</t>
  </si>
  <si>
    <t>Lieu de domicile de la mariée</t>
  </si>
  <si>
    <t>Gorre</t>
  </si>
  <si>
    <t>Saint-Priest-sous-Aixe</t>
  </si>
  <si>
    <t>Saint-Yrieix</t>
  </si>
  <si>
    <t>Bonnac</t>
  </si>
  <si>
    <t>Vieure (Allier)</t>
  </si>
  <si>
    <t>Saint-Maur (Seine)</t>
  </si>
  <si>
    <t>Le Palais</t>
  </si>
  <si>
    <t xml:space="preserve">Le Vigen </t>
  </si>
  <si>
    <t>Marié à Catherine MINGOUTAUD le 31/10/1911 à Limoges (AN)</t>
  </si>
  <si>
    <t>Saint-Denis-des-Murs</t>
  </si>
  <si>
    <t>Objat (Corrèze)</t>
  </si>
  <si>
    <t>Lanouaille (Dordogne)</t>
  </si>
  <si>
    <t>Jumilhac-le-Grand (Dordogne)</t>
  </si>
  <si>
    <t>Rilhac-Rancon</t>
  </si>
  <si>
    <t>Saint-Yrieix-la-Perche</t>
  </si>
  <si>
    <t>Remarié à Maria BELINGARD le 9 janvier 1909 à Panazol</t>
  </si>
  <si>
    <t xml:space="preserve"> Saint-Just</t>
  </si>
  <si>
    <t>Lieu du mariage</t>
  </si>
  <si>
    <t>Marié à Marinette DESCHAUMES le 05/11/1907  à Vieure (Allier) (AN)</t>
  </si>
  <si>
    <t>►</t>
  </si>
  <si>
    <t>◄</t>
  </si>
  <si>
    <t>Aureil ▲</t>
  </si>
  <si>
    <t>Limoges ▲</t>
  </si>
  <si>
    <t>Panazol ▲</t>
  </si>
  <si>
    <t>St-Just ▲</t>
  </si>
  <si>
    <r>
      <t xml:space="preserve">Panazol </t>
    </r>
    <r>
      <rPr>
        <u/>
        <sz val="11"/>
        <color theme="1"/>
        <rFont val="Calibri"/>
        <family val="2"/>
      </rPr>
      <t>≠</t>
    </r>
  </si>
  <si>
    <t>lieu du mariage identique ▲</t>
  </si>
  <si>
    <r>
      <t xml:space="preserve">Lieu du mariage différent </t>
    </r>
    <r>
      <rPr>
        <sz val="11"/>
        <color theme="1"/>
        <rFont val="Calibri"/>
        <family val="2"/>
      </rPr>
      <t>≠</t>
    </r>
  </si>
  <si>
    <t>Beaune ?</t>
  </si>
  <si>
    <t>Boisseuil ?</t>
  </si>
  <si>
    <t xml:space="preserve">Beaune </t>
  </si>
  <si>
    <t>Lieu du mariage indéterminé ?</t>
  </si>
  <si>
    <t xml:space="preserve">Panazol </t>
  </si>
  <si>
    <t>lieu déterminé par le marié</t>
  </si>
  <si>
    <t>Lieu déterminé par la mariée</t>
  </si>
  <si>
    <t>Age au D</t>
  </si>
  <si>
    <t>26/11/1889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</si>
</sst>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yyyy"/>
    <numFmt numFmtId="165" formatCode="d/m;@"/>
    <numFmt numFmtId="166" formatCode="0.0"/>
    <numFmt numFmtId="167" formatCode="#,##0.0"/>
    <numFmt numFmtId="168" formatCode="0.0%"/>
  </numFmts>
  <fonts count="24" x14ac:knownFonts="1">
    <font>
      <sz val="11"/>
      <color theme="1"/>
      <name val="Calibri"/>
      <family val="2"/>
      <scheme val="minor"/>
    </font>
    <font>
      <b/>
      <sz val="11"/>
      <color theme="1"/>
      <name val="Calibri"/>
      <family val="2"/>
      <scheme val="minor"/>
    </font>
    <font>
      <b/>
      <sz val="14"/>
      <color theme="1"/>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sz val="11"/>
      <color theme="0"/>
      <name val="Calibri"/>
      <family val="2"/>
      <scheme val="minor"/>
    </font>
    <font>
      <sz val="11"/>
      <color theme="0"/>
      <name val="Calibri"/>
      <family val="2"/>
      <scheme val="minor"/>
    </font>
    <font>
      <u/>
      <sz val="11"/>
      <color rgb="FF000000"/>
      <name val="Calibri"/>
      <family val="2"/>
      <scheme val="minor"/>
    </font>
    <font>
      <u/>
      <sz val="11"/>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sz val="11"/>
      <name val="Calibri"/>
      <family val="2"/>
      <scheme val="minor"/>
    </font>
    <font>
      <sz val="11"/>
      <color theme="1"/>
      <name val="Calibri"/>
      <family val="2"/>
    </font>
    <font>
      <sz val="11"/>
      <color rgb="FF000080"/>
      <name val="Calibri"/>
      <family val="2"/>
    </font>
    <font>
      <i/>
      <sz val="11"/>
      <color rgb="FF1F0F17"/>
      <name val="Calibri"/>
      <family val="2"/>
      <scheme val="minor"/>
    </font>
    <font>
      <sz val="11"/>
      <color theme="1"/>
      <name val="Calibri"/>
      <family val="2"/>
      <scheme val="minor"/>
    </font>
    <font>
      <b/>
      <sz val="10"/>
      <name val="Arial"/>
      <family val="2"/>
    </font>
    <font>
      <sz val="10"/>
      <name val="Arial"/>
      <family val="2"/>
    </font>
    <font>
      <i/>
      <sz val="10"/>
      <name val="Arial"/>
      <family val="2"/>
    </font>
    <font>
      <b/>
      <sz val="11"/>
      <name val="Calibri"/>
      <family val="2"/>
      <scheme val="minor"/>
    </font>
    <font>
      <sz val="11"/>
      <color rgb="FFFF0000"/>
      <name val="Calibri"/>
      <family val="2"/>
      <scheme val="minor"/>
    </font>
    <font>
      <u/>
      <sz val="11"/>
      <color theme="1"/>
      <name val="Calibri"/>
      <family val="2"/>
    </font>
  </fonts>
  <fills count="56">
    <fill>
      <patternFill patternType="none"/>
    </fill>
    <fill>
      <patternFill patternType="gray125"/>
    </fill>
    <fill>
      <patternFill patternType="solid">
        <fgColor rgb="FF00B050"/>
        <bgColor indexed="64"/>
      </patternFill>
    </fill>
    <fill>
      <patternFill patternType="solid">
        <fgColor theme="7"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rgb="FFBFBFBF"/>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499984740745262"/>
        <bgColor indexed="64"/>
      </patternFill>
    </fill>
    <fill>
      <patternFill patternType="solid">
        <fgColor theme="4"/>
        <bgColor indexed="64"/>
      </patternFill>
    </fill>
    <fill>
      <patternFill patternType="solid">
        <fgColor rgb="FF0070C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D4BCB2"/>
        <bgColor indexed="64"/>
      </patternFill>
    </fill>
    <fill>
      <patternFill patternType="solid">
        <fgColor rgb="FF00A2E8"/>
        <bgColor indexed="64"/>
      </patternFill>
    </fill>
    <fill>
      <patternFill patternType="solid">
        <fgColor theme="1"/>
        <bgColor indexed="64"/>
      </patternFill>
    </fill>
    <fill>
      <patternFill patternType="solid">
        <fgColor rgb="FFFF0000"/>
        <bgColor indexed="64"/>
      </patternFill>
    </fill>
    <fill>
      <patternFill patternType="solid">
        <fgColor theme="2" tint="-0.499984740745262"/>
        <bgColor indexed="64"/>
      </patternFill>
    </fill>
    <fill>
      <patternFill patternType="solid">
        <fgColor rgb="FFE2BC74"/>
        <bgColor indexed="64"/>
      </patternFill>
    </fill>
    <fill>
      <patternFill patternType="solid">
        <fgColor rgb="FF2FAAAA"/>
        <bgColor indexed="64"/>
      </patternFill>
    </fill>
    <fill>
      <patternFill patternType="solid">
        <fgColor rgb="FF1569C7"/>
        <bgColor indexed="64"/>
      </patternFill>
    </fill>
    <fill>
      <patternFill patternType="solid">
        <fgColor rgb="FFC2CECE"/>
        <bgColor indexed="64"/>
      </patternFill>
    </fill>
    <fill>
      <patternFill patternType="solid">
        <fgColor theme="0"/>
        <bgColor indexed="64"/>
      </patternFill>
    </fill>
    <fill>
      <patternFill patternType="solid">
        <fgColor rgb="FF5B3C11"/>
        <bgColor indexed="64"/>
      </patternFill>
    </fill>
    <fill>
      <patternFill patternType="solid">
        <fgColor rgb="FF808080"/>
        <bgColor indexed="64"/>
      </patternFill>
    </fill>
    <fill>
      <patternFill patternType="solid">
        <fgColor rgb="FF8B6C42"/>
        <bgColor indexed="64"/>
      </patternFill>
    </fill>
    <fill>
      <patternFill patternType="solid">
        <fgColor rgb="FF383A77"/>
        <bgColor indexed="64"/>
      </patternFill>
    </fill>
    <fill>
      <patternFill patternType="solid">
        <fgColor rgb="FFD3D3D3"/>
        <bgColor indexed="64"/>
      </patternFill>
    </fill>
    <fill>
      <patternFill patternType="solid">
        <fgColor rgb="FF50411D"/>
        <bgColor indexed="64"/>
      </patternFill>
    </fill>
    <fill>
      <patternFill patternType="solid">
        <fgColor rgb="FFAD4F09"/>
        <bgColor indexed="64"/>
      </patternFill>
    </fill>
    <fill>
      <patternFill patternType="solid">
        <fgColor rgb="FFC9916E"/>
        <bgColor indexed="64"/>
      </patternFill>
    </fill>
    <fill>
      <patternFill patternType="solid">
        <fgColor rgb="FF623014"/>
        <bgColor indexed="64"/>
      </patternFill>
    </fill>
    <fill>
      <patternFill patternType="solid">
        <fgColor rgb="FFCD853F"/>
        <bgColor indexed="64"/>
      </patternFill>
    </fill>
    <fill>
      <patternFill patternType="solid">
        <fgColor rgb="FFFFFF99"/>
        <bgColor indexed="64"/>
      </patternFill>
    </fill>
    <fill>
      <patternFill patternType="solid">
        <fgColor theme="3"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7696C6"/>
        <bgColor indexed="64"/>
      </patternFill>
    </fill>
    <fill>
      <patternFill patternType="solid">
        <fgColor rgb="FF4F81BD"/>
        <bgColor indexed="64"/>
      </patternFill>
    </fill>
    <fill>
      <patternFill patternType="solid">
        <fgColor rgb="FF4A7AB2"/>
        <bgColor indexed="64"/>
      </patternFill>
    </fill>
    <fill>
      <patternFill patternType="solid">
        <fgColor theme="3" tint="-0.249977111117893"/>
        <bgColor indexed="64"/>
      </patternFill>
    </fill>
    <fill>
      <patternFill patternType="solid">
        <fgColor theme="3"/>
        <bgColor indexed="64"/>
      </patternFill>
    </fill>
    <fill>
      <patternFill patternType="solid">
        <fgColor theme="3" tint="-0.499984740745262"/>
        <bgColor indexed="64"/>
      </patternFill>
    </fill>
    <fill>
      <patternFill patternType="solid">
        <fgColor theme="2" tint="-9.9978637043366805E-2"/>
        <bgColor indexed="64"/>
      </patternFill>
    </fill>
    <fill>
      <patternFill patternType="solid">
        <fgColor theme="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93CDDD"/>
        <bgColor indexed="64"/>
      </patternFill>
    </fill>
    <fill>
      <patternFill patternType="solid">
        <fgColor rgb="FF558ED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ck">
        <color rgb="FF953A41"/>
      </left>
      <right/>
      <top style="thick">
        <color rgb="FF953A41"/>
      </top>
      <bottom style="thick">
        <color rgb="FF953A41"/>
      </bottom>
      <diagonal/>
    </border>
    <border>
      <left/>
      <right style="thick">
        <color rgb="FF953A41"/>
      </right>
      <top style="thick">
        <color rgb="FF953A41"/>
      </top>
      <bottom style="thick">
        <color rgb="FF953A41"/>
      </bottom>
      <diagonal/>
    </border>
    <border>
      <left style="medium">
        <color rgb="FF953A41"/>
      </left>
      <right/>
      <top style="thick">
        <color rgb="FF953A41"/>
      </top>
      <bottom style="thick">
        <color rgb="FF953A41"/>
      </bottom>
      <diagonal/>
    </border>
    <border>
      <left/>
      <right style="medium">
        <color rgb="FF953A41"/>
      </right>
      <top/>
      <bottom style="medium">
        <color rgb="FF953A41"/>
      </bottom>
      <diagonal/>
    </border>
    <border>
      <left/>
      <right/>
      <top/>
      <bottom style="thick">
        <color rgb="FF953A41"/>
      </bottom>
      <diagonal/>
    </border>
    <border>
      <left style="medium">
        <color rgb="FF953A41"/>
      </left>
      <right/>
      <top/>
      <bottom style="medium">
        <color rgb="FF953A41"/>
      </bottom>
      <diagonal/>
    </border>
    <border>
      <left/>
      <right style="thick">
        <color rgb="FF953A41"/>
      </right>
      <top/>
      <bottom style="medium">
        <color rgb="FF953A41"/>
      </bottom>
      <diagonal/>
    </border>
    <border>
      <left/>
      <right style="thick">
        <color rgb="FF953A41"/>
      </right>
      <top/>
      <bottom/>
      <diagonal/>
    </border>
    <border>
      <left style="thick">
        <color rgb="FF953A41"/>
      </left>
      <right/>
      <top/>
      <bottom style="thick">
        <color rgb="FF953A41"/>
      </bottom>
      <diagonal/>
    </border>
    <border>
      <left/>
      <right/>
      <top style="thick">
        <color rgb="FF953A41"/>
      </top>
      <bottom style="thick">
        <color rgb="FF953A41"/>
      </bottom>
      <diagonal/>
    </border>
    <border>
      <left style="thick">
        <color rgb="FF953A41"/>
      </left>
      <right/>
      <top/>
      <bottom/>
      <diagonal/>
    </border>
    <border>
      <left style="thick">
        <color rgb="FF953A41"/>
      </left>
      <right style="thick">
        <color rgb="FF953A41"/>
      </right>
      <top/>
      <bottom/>
      <diagonal/>
    </border>
    <border>
      <left/>
      <right style="thick">
        <color rgb="FF953A41"/>
      </right>
      <top/>
      <bottom style="thick">
        <color rgb="FF953A4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ck">
        <color rgb="FF953A41"/>
      </bottom>
      <diagonal/>
    </border>
    <border>
      <left style="thin">
        <color indexed="64"/>
      </left>
      <right style="thick">
        <color rgb="FF953A41"/>
      </right>
      <top/>
      <bottom/>
      <diagonal/>
    </border>
    <border>
      <left/>
      <right/>
      <top style="thick">
        <color rgb="FF953A41"/>
      </top>
      <bottom style="thin">
        <color indexed="64"/>
      </bottom>
      <diagonal/>
    </border>
  </borders>
  <cellStyleXfs count="3">
    <xf numFmtId="0" fontId="0" fillId="0" borderId="0"/>
    <xf numFmtId="9" fontId="17" fillId="0" borderId="0" applyFont="0" applyFill="0" applyBorder="0" applyAlignment="0" applyProtection="0"/>
    <xf numFmtId="0" fontId="19" fillId="0" borderId="0"/>
  </cellStyleXfs>
  <cellXfs count="816">
    <xf numFmtId="0" fontId="0" fillId="0" borderId="0" xfId="0"/>
    <xf numFmtId="0" fontId="0" fillId="0" borderId="1" xfId="0" applyFont="1" applyBorder="1" applyAlignment="1">
      <alignment vertical="top"/>
    </xf>
    <xf numFmtId="0" fontId="3"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vertical="top"/>
    </xf>
    <xf numFmtId="0" fontId="4" fillId="0" borderId="1" xfId="0" applyFont="1" applyBorder="1" applyAlignment="1">
      <alignment vertical="top" wrapText="1"/>
    </xf>
    <xf numFmtId="14" fontId="4" fillId="0" borderId="1" xfId="0" applyNumberFormat="1" applyFont="1" applyBorder="1" applyAlignment="1">
      <alignment horizontal="right" vertical="top"/>
    </xf>
    <xf numFmtId="0" fontId="4" fillId="7" borderId="1" xfId="0" applyFont="1" applyFill="1" applyBorder="1" applyAlignment="1">
      <alignment horizontal="center" vertical="top" wrapText="1"/>
    </xf>
    <xf numFmtId="0" fontId="4" fillId="5" borderId="1" xfId="0" applyFont="1" applyFill="1" applyBorder="1" applyAlignment="1">
      <alignment vertical="top"/>
    </xf>
    <xf numFmtId="0" fontId="4" fillId="0" borderId="1" xfId="0" applyFont="1" applyBorder="1" applyAlignment="1">
      <alignment horizontal="center" vertical="top"/>
    </xf>
    <xf numFmtId="0" fontId="0" fillId="7" borderId="1" xfId="0" applyFont="1" applyFill="1" applyBorder="1" applyAlignment="1">
      <alignment vertical="top"/>
    </xf>
    <xf numFmtId="14" fontId="4" fillId="0" borderId="1" xfId="0" applyNumberFormat="1" applyFont="1" applyBorder="1" applyAlignment="1">
      <alignment vertical="top"/>
    </xf>
    <xf numFmtId="14" fontId="4" fillId="0" borderId="1" xfId="0" applyNumberFormat="1" applyFont="1" applyBorder="1" applyAlignment="1">
      <alignment horizontal="center" vertical="top"/>
    </xf>
    <xf numFmtId="14" fontId="4" fillId="0" borderId="1" xfId="0" applyNumberFormat="1" applyFont="1" applyBorder="1" applyAlignment="1">
      <alignment horizontal="center" vertical="top" wrapText="1"/>
    </xf>
    <xf numFmtId="0" fontId="4" fillId="4" borderId="1" xfId="0" applyFont="1" applyFill="1" applyBorder="1" applyAlignment="1">
      <alignment vertical="top"/>
    </xf>
    <xf numFmtId="0" fontId="4" fillId="2" borderId="1" xfId="0" applyFont="1" applyFill="1" applyBorder="1" applyAlignment="1">
      <alignment vertical="top"/>
    </xf>
    <xf numFmtId="0" fontId="4" fillId="8" borderId="1" xfId="0" applyFont="1" applyFill="1" applyBorder="1" applyAlignment="1">
      <alignment vertical="top"/>
    </xf>
    <xf numFmtId="0" fontId="0" fillId="0" borderId="0" xfId="0" applyFont="1" applyBorder="1"/>
    <xf numFmtId="0" fontId="0" fillId="0" borderId="0" xfId="0" applyFont="1"/>
    <xf numFmtId="0" fontId="4" fillId="0" borderId="0" xfId="0" applyFont="1" applyBorder="1" applyAlignment="1">
      <alignment vertical="top"/>
    </xf>
    <xf numFmtId="0" fontId="4" fillId="0" borderId="0" xfId="0" applyFont="1" applyBorder="1" applyAlignment="1">
      <alignment horizontal="right" vertical="top"/>
    </xf>
    <xf numFmtId="14" fontId="4" fillId="0" borderId="0" xfId="0" applyNumberFormat="1" applyFont="1" applyBorder="1" applyAlignment="1">
      <alignment horizontal="right" vertical="top"/>
    </xf>
    <xf numFmtId="0" fontId="3"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vertical="top"/>
    </xf>
    <xf numFmtId="0" fontId="4" fillId="0" borderId="1" xfId="0" applyFont="1" applyBorder="1" applyAlignment="1">
      <alignment vertical="top" wrapText="1"/>
    </xf>
    <xf numFmtId="14" fontId="4" fillId="0" borderId="1" xfId="0" applyNumberFormat="1" applyFont="1" applyBorder="1" applyAlignment="1">
      <alignment horizontal="right" vertical="top"/>
    </xf>
    <xf numFmtId="0" fontId="5" fillId="0" borderId="0" xfId="0" applyFont="1" applyBorder="1" applyAlignment="1">
      <alignment vertical="top"/>
    </xf>
    <xf numFmtId="0" fontId="0" fillId="7" borderId="1" xfId="0" applyFont="1" applyFill="1" applyBorder="1" applyAlignment="1">
      <alignment vertical="top"/>
    </xf>
    <xf numFmtId="0" fontId="5" fillId="0" borderId="1" xfId="0" applyFont="1" applyBorder="1" applyAlignment="1">
      <alignment vertical="top"/>
    </xf>
    <xf numFmtId="0" fontId="4" fillId="2" borderId="1" xfId="0" applyFont="1" applyFill="1" applyBorder="1" applyAlignment="1">
      <alignment vertical="top"/>
    </xf>
    <xf numFmtId="0" fontId="4" fillId="3" borderId="1" xfId="0" applyFont="1" applyFill="1" applyBorder="1" applyAlignment="1">
      <alignment vertical="top"/>
    </xf>
    <xf numFmtId="0" fontId="4" fillId="8" borderId="1" xfId="0" applyFont="1" applyFill="1" applyBorder="1" applyAlignment="1">
      <alignment vertical="top"/>
    </xf>
    <xf numFmtId="0" fontId="4" fillId="3" borderId="1" xfId="0" applyFont="1" applyFill="1" applyBorder="1" applyAlignment="1">
      <alignment vertical="top" wrapText="1"/>
    </xf>
    <xf numFmtId="0" fontId="0" fillId="0" borderId="0" xfId="0" applyFont="1" applyFill="1" applyBorder="1" applyAlignment="1">
      <alignment vertical="top"/>
    </xf>
    <xf numFmtId="0" fontId="0" fillId="0" borderId="0" xfId="0"/>
    <xf numFmtId="0" fontId="0" fillId="0" borderId="0" xfId="0" applyFill="1"/>
    <xf numFmtId="0" fontId="1" fillId="0" borderId="0" xfId="0" applyFont="1" applyFill="1" applyBorder="1"/>
    <xf numFmtId="0" fontId="4" fillId="2" borderId="1" xfId="0" applyFont="1" applyFill="1" applyBorder="1" applyAlignment="1">
      <alignment vertical="top"/>
    </xf>
    <xf numFmtId="0" fontId="4" fillId="3" borderId="1" xfId="0" applyFont="1" applyFill="1" applyBorder="1" applyAlignment="1">
      <alignment vertical="top"/>
    </xf>
    <xf numFmtId="0" fontId="4" fillId="8" borderId="1" xfId="0" applyFont="1" applyFill="1" applyBorder="1" applyAlignment="1">
      <alignment vertical="top"/>
    </xf>
    <xf numFmtId="0" fontId="2" fillId="6" borderId="0" xfId="0" applyFont="1" applyFill="1"/>
    <xf numFmtId="0" fontId="0" fillId="6" borderId="0" xfId="0" applyFill="1"/>
    <xf numFmtId="0" fontId="4" fillId="6" borderId="1" xfId="0" applyFont="1" applyFill="1" applyBorder="1" applyAlignment="1">
      <alignment vertical="top"/>
    </xf>
    <xf numFmtId="0" fontId="4" fillId="0" borderId="1" xfId="0" applyFont="1" applyFill="1" applyBorder="1" applyAlignment="1">
      <alignment horizontal="right" vertical="top"/>
    </xf>
    <xf numFmtId="0" fontId="0" fillId="0" borderId="0" xfId="0" applyFont="1" applyFill="1" applyBorder="1"/>
    <xf numFmtId="0" fontId="4" fillId="0" borderId="0" xfId="0" applyFont="1" applyFill="1" applyBorder="1" applyAlignment="1">
      <alignment horizontal="right" vertical="top"/>
    </xf>
    <xf numFmtId="0" fontId="0" fillId="0" borderId="0" xfId="0" applyFont="1" applyFill="1"/>
    <xf numFmtId="0" fontId="1" fillId="0" borderId="0" xfId="0" applyFont="1" applyFill="1"/>
    <xf numFmtId="0" fontId="4" fillId="11" borderId="1" xfId="0" applyFont="1" applyFill="1" applyBorder="1" applyAlignment="1">
      <alignment vertical="top"/>
    </xf>
    <xf numFmtId="0" fontId="4" fillId="12" borderId="1" xfId="0" applyFont="1" applyFill="1" applyBorder="1" applyAlignment="1">
      <alignment vertical="top"/>
    </xf>
    <xf numFmtId="0" fontId="4" fillId="14" borderId="1" xfId="0" applyFont="1" applyFill="1" applyBorder="1" applyAlignment="1">
      <alignment vertical="top"/>
    </xf>
    <xf numFmtId="0" fontId="0" fillId="6" borderId="0" xfId="0" applyFill="1" applyAlignment="1">
      <alignment horizontal="center"/>
    </xf>
    <xf numFmtId="0" fontId="0" fillId="0" borderId="0" xfId="0" applyAlignment="1">
      <alignment horizontal="center"/>
    </xf>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0" fillId="0" borderId="0" xfId="0" applyFont="1" applyBorder="1" applyAlignment="1">
      <alignment horizontal="center"/>
    </xf>
    <xf numFmtId="0" fontId="4" fillId="0" borderId="0" xfId="0" applyFont="1" applyBorder="1" applyAlignment="1">
      <alignment horizontal="center" vertical="top" wrapText="1"/>
    </xf>
    <xf numFmtId="0" fontId="0" fillId="0" borderId="0" xfId="0" applyFont="1" applyAlignment="1">
      <alignment horizontal="center"/>
    </xf>
    <xf numFmtId="0" fontId="1" fillId="0" borderId="1" xfId="0" applyFont="1" applyFill="1" applyBorder="1" applyAlignment="1">
      <alignment vertical="top"/>
    </xf>
    <xf numFmtId="0" fontId="0" fillId="0" borderId="1" xfId="0" applyBorder="1"/>
    <xf numFmtId="0" fontId="0" fillId="0" borderId="1" xfId="0" applyBorder="1" applyAlignment="1">
      <alignment horizontal="center"/>
    </xf>
    <xf numFmtId="0" fontId="1" fillId="0" borderId="1" xfId="0" applyFont="1" applyBorder="1" applyAlignment="1">
      <alignment horizontal="center"/>
    </xf>
    <xf numFmtId="0" fontId="1" fillId="0" borderId="2" xfId="0" applyFont="1" applyFill="1"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0" borderId="0" xfId="0" applyFont="1" applyAlignment="1">
      <alignment horizontal="left"/>
    </xf>
    <xf numFmtId="0" fontId="4" fillId="0" borderId="5" xfId="0" applyFont="1" applyBorder="1" applyAlignment="1">
      <alignment vertical="top"/>
    </xf>
    <xf numFmtId="0" fontId="4" fillId="0" borderId="6" xfId="0" applyFont="1" applyBorder="1" applyAlignment="1">
      <alignment vertical="top"/>
    </xf>
    <xf numFmtId="0" fontId="3" fillId="0" borderId="3" xfId="0" applyFont="1" applyBorder="1" applyAlignment="1">
      <alignment vertical="top"/>
    </xf>
    <xf numFmtId="0" fontId="3" fillId="0" borderId="0" xfId="0" applyFont="1" applyBorder="1" applyAlignment="1">
      <alignment vertical="top"/>
    </xf>
    <xf numFmtId="0" fontId="3" fillId="0" borderId="4" xfId="0" applyFont="1" applyBorder="1" applyAlignment="1">
      <alignment vertical="top"/>
    </xf>
    <xf numFmtId="0" fontId="3" fillId="0" borderId="2" xfId="0" applyFont="1" applyBorder="1" applyAlignment="1">
      <alignment vertical="top"/>
    </xf>
    <xf numFmtId="0" fontId="8" fillId="0" borderId="6" xfId="0" applyFont="1" applyBorder="1" applyAlignment="1">
      <alignment vertical="top"/>
    </xf>
    <xf numFmtId="0" fontId="4" fillId="0" borderId="7" xfId="0" applyFont="1" applyFill="1" applyBorder="1" applyAlignment="1">
      <alignment vertical="top"/>
    </xf>
    <xf numFmtId="0" fontId="4" fillId="12" borderId="1" xfId="0" applyFont="1" applyFill="1" applyBorder="1" applyAlignment="1">
      <alignment vertical="top" wrapText="1"/>
    </xf>
    <xf numFmtId="0" fontId="4" fillId="9" borderId="1" xfId="0" applyFont="1" applyFill="1" applyBorder="1" applyAlignment="1">
      <alignment horizontal="center" vertical="top" wrapText="1"/>
    </xf>
    <xf numFmtId="0" fontId="7" fillId="10" borderId="3" xfId="0" applyFont="1" applyFill="1" applyBorder="1" applyAlignment="1">
      <alignment vertical="top"/>
    </xf>
    <xf numFmtId="0" fontId="7" fillId="10" borderId="2" xfId="0" applyFont="1" applyFill="1" applyBorder="1" applyAlignment="1">
      <alignment vertical="top"/>
    </xf>
    <xf numFmtId="0" fontId="6" fillId="10" borderId="4" xfId="0" applyFont="1" applyFill="1" applyBorder="1" applyAlignment="1">
      <alignment vertical="top"/>
    </xf>
    <xf numFmtId="0" fontId="6" fillId="10" borderId="3" xfId="0" applyFont="1" applyFill="1" applyBorder="1" applyAlignment="1">
      <alignment vertical="top"/>
    </xf>
    <xf numFmtId="0" fontId="4" fillId="11" borderId="2" xfId="0" applyFont="1" applyFill="1" applyBorder="1" applyAlignment="1">
      <alignment vertical="top"/>
    </xf>
    <xf numFmtId="0" fontId="3" fillId="11" borderId="2" xfId="0" applyFont="1" applyFill="1" applyBorder="1" applyAlignment="1">
      <alignment vertical="top"/>
    </xf>
    <xf numFmtId="0" fontId="4" fillId="11" borderId="3" xfId="0" applyFont="1" applyFill="1" applyBorder="1" applyAlignment="1">
      <alignment vertical="top"/>
    </xf>
    <xf numFmtId="0" fontId="3" fillId="11" borderId="4" xfId="0" applyFont="1" applyFill="1" applyBorder="1" applyAlignment="1">
      <alignment vertical="top"/>
    </xf>
    <xf numFmtId="0" fontId="3" fillId="15" borderId="1" xfId="0" applyFont="1" applyFill="1" applyBorder="1" applyAlignment="1">
      <alignment vertical="top"/>
    </xf>
    <xf numFmtId="0" fontId="3" fillId="15" borderId="4" xfId="0" applyFont="1" applyFill="1" applyBorder="1" applyAlignment="1">
      <alignment vertical="top"/>
    </xf>
    <xf numFmtId="0" fontId="4" fillId="14" borderId="6" xfId="0" applyFont="1" applyFill="1" applyBorder="1" applyAlignment="1">
      <alignment vertical="top"/>
    </xf>
    <xf numFmtId="0" fontId="4" fillId="8" borderId="6" xfId="0" applyFont="1" applyFill="1" applyBorder="1" applyAlignment="1">
      <alignment vertical="top"/>
    </xf>
    <xf numFmtId="0" fontId="4" fillId="5" borderId="6" xfId="0" applyFont="1" applyFill="1" applyBorder="1" applyAlignment="1">
      <alignment vertical="top"/>
    </xf>
    <xf numFmtId="0" fontId="1" fillId="6" borderId="0" xfId="0" applyFont="1" applyFill="1"/>
    <xf numFmtId="0" fontId="1" fillId="0" borderId="0" xfId="0" applyFont="1"/>
    <xf numFmtId="0" fontId="4" fillId="3" borderId="6" xfId="0" applyFont="1" applyFill="1" applyBorder="1" applyAlignment="1">
      <alignment vertical="top"/>
    </xf>
    <xf numFmtId="0" fontId="4" fillId="12" borderId="6" xfId="0" applyFont="1" applyFill="1" applyBorder="1" applyAlignment="1">
      <alignment vertical="top"/>
    </xf>
    <xf numFmtId="0" fontId="4" fillId="13" borderId="6" xfId="0" applyFont="1" applyFill="1" applyBorder="1" applyAlignment="1">
      <alignment vertical="top"/>
    </xf>
    <xf numFmtId="0" fontId="0" fillId="0" borderId="0" xfId="0" applyNumberFormat="1" applyFont="1" applyAlignment="1">
      <alignment horizontal="center" vertical="top" wrapText="1"/>
    </xf>
    <xf numFmtId="0" fontId="1" fillId="0" borderId="0" xfId="0" applyNumberFormat="1" applyFont="1" applyAlignment="1">
      <alignment horizontal="center" vertical="top" wrapText="1"/>
    </xf>
    <xf numFmtId="0" fontId="11" fillId="0" borderId="0" xfId="0" applyNumberFormat="1" applyFont="1" applyAlignment="1">
      <alignment horizontal="left" vertical="top" wrapText="1"/>
    </xf>
    <xf numFmtId="0" fontId="0" fillId="0" borderId="0" xfId="0" applyAlignment="1">
      <alignment vertical="top"/>
    </xf>
    <xf numFmtId="164" fontId="0" fillId="0" borderId="0" xfId="0" applyNumberFormat="1" applyAlignment="1">
      <alignment vertical="top"/>
    </xf>
    <xf numFmtId="0" fontId="11" fillId="0" borderId="0" xfId="0" applyNumberFormat="1" applyFont="1" applyAlignment="1">
      <alignment horizontal="center" vertical="top" wrapText="1"/>
    </xf>
    <xf numFmtId="0" fontId="0" fillId="0" borderId="8" xfId="0" applyNumberFormat="1" applyFont="1" applyBorder="1" applyAlignment="1">
      <alignment horizontal="center" vertical="top" wrapText="1"/>
    </xf>
    <xf numFmtId="0" fontId="0" fillId="0" borderId="9" xfId="0" applyNumberFormat="1" applyFont="1" applyBorder="1" applyAlignment="1">
      <alignment horizontal="center" vertical="top" wrapText="1"/>
    </xf>
    <xf numFmtId="0" fontId="1" fillId="0" borderId="1" xfId="0" applyFont="1" applyBorder="1" applyAlignment="1">
      <alignment vertical="top" wrapText="1"/>
    </xf>
    <xf numFmtId="164" fontId="1" fillId="0" borderId="1" xfId="0" applyNumberFormat="1" applyFont="1" applyBorder="1" applyAlignment="1">
      <alignment vertical="top" wrapText="1"/>
    </xf>
    <xf numFmtId="0" fontId="10" fillId="0" borderId="1" xfId="0" applyNumberFormat="1" applyFont="1" applyBorder="1" applyAlignment="1">
      <alignment horizontal="left" vertical="top" wrapText="1"/>
    </xf>
    <xf numFmtId="0" fontId="1" fillId="0" borderId="1" xfId="0" applyNumberFormat="1" applyFont="1" applyBorder="1" applyAlignment="1">
      <alignment horizontal="center" vertical="top" wrapText="1"/>
    </xf>
    <xf numFmtId="0" fontId="0" fillId="0" borderId="1" xfId="0" applyBorder="1" applyAlignment="1">
      <alignment vertical="top" wrapText="1"/>
    </xf>
    <xf numFmtId="164" fontId="0" fillId="0" borderId="1" xfId="0" applyNumberFormat="1" applyBorder="1" applyAlignment="1">
      <alignment vertical="top" wrapText="1"/>
    </xf>
    <xf numFmtId="0" fontId="11" fillId="0" borderId="1" xfId="0" applyNumberFormat="1" applyFont="1" applyBorder="1" applyAlignment="1">
      <alignment horizontal="left" vertical="top" wrapText="1"/>
    </xf>
    <xf numFmtId="0" fontId="0" fillId="0" borderId="1" xfId="0" applyFont="1" applyBorder="1" applyAlignment="1">
      <alignment vertical="top" wrapText="1"/>
    </xf>
    <xf numFmtId="0" fontId="0" fillId="0" borderId="1" xfId="0" applyFont="1" applyBorder="1" applyAlignment="1">
      <alignment horizontal="center" vertical="top" wrapText="1"/>
    </xf>
    <xf numFmtId="0" fontId="0" fillId="0" borderId="1" xfId="0" applyNumberFormat="1" applyFont="1" applyBorder="1" applyAlignment="1">
      <alignment horizontal="center" vertical="top" wrapText="1"/>
    </xf>
    <xf numFmtId="0" fontId="11" fillId="0" borderId="1" xfId="0" applyNumberFormat="1" applyFont="1" applyFill="1" applyBorder="1" applyAlignment="1">
      <alignment horizontal="left" vertical="top" wrapText="1"/>
    </xf>
    <xf numFmtId="165" fontId="0" fillId="0" borderId="1" xfId="0" applyNumberFormat="1" applyBorder="1" applyAlignment="1">
      <alignment vertical="top" wrapText="1"/>
    </xf>
    <xf numFmtId="0" fontId="11" fillId="0" borderId="1" xfId="0" applyFont="1" applyBorder="1" applyAlignment="1">
      <alignment vertical="top" wrapText="1"/>
    </xf>
    <xf numFmtId="164" fontId="11" fillId="0" borderId="1" xfId="0" applyNumberFormat="1" applyFont="1" applyBorder="1" applyAlignment="1">
      <alignment horizontal="center" vertical="top" wrapText="1"/>
    </xf>
    <xf numFmtId="164" fontId="0" fillId="0" borderId="1" xfId="0" applyNumberFormat="1" applyFont="1" applyBorder="1" applyAlignment="1">
      <alignment vertical="top" wrapText="1"/>
    </xf>
    <xf numFmtId="0" fontId="11" fillId="0" borderId="1" xfId="0" applyFont="1" applyBorder="1" applyAlignment="1">
      <alignment horizontal="left" vertical="top" wrapText="1"/>
    </xf>
    <xf numFmtId="164" fontId="0" fillId="0" borderId="1" xfId="0" applyNumberFormat="1" applyFill="1" applyBorder="1" applyAlignment="1">
      <alignment vertical="top" wrapText="1"/>
    </xf>
    <xf numFmtId="0" fontId="12" fillId="0" borderId="1" xfId="0" applyNumberFormat="1" applyFont="1" applyFill="1" applyBorder="1" applyAlignment="1">
      <alignment horizontal="left" vertical="top" wrapText="1"/>
    </xf>
    <xf numFmtId="0" fontId="0" fillId="0" borderId="1" xfId="0" applyFill="1" applyBorder="1" applyAlignment="1">
      <alignment vertical="top" wrapText="1"/>
    </xf>
    <xf numFmtId="0" fontId="0" fillId="0" borderId="1" xfId="0" applyFont="1" applyFill="1" applyBorder="1" applyAlignment="1">
      <alignment vertical="top" wrapText="1"/>
    </xf>
    <xf numFmtId="164" fontId="0" fillId="0" borderId="1" xfId="0" applyNumberFormat="1" applyFont="1" applyFill="1" applyBorder="1" applyAlignment="1">
      <alignment vertical="top" wrapText="1"/>
    </xf>
    <xf numFmtId="0" fontId="1" fillId="0" borderId="1" xfId="0" applyFont="1" applyBorder="1" applyAlignment="1">
      <alignment vertical="top"/>
    </xf>
    <xf numFmtId="0" fontId="0" fillId="0" borderId="1" xfId="0" applyBorder="1" applyAlignment="1">
      <alignment horizontal="left"/>
    </xf>
    <xf numFmtId="164" fontId="0" fillId="0" borderId="1" xfId="0" applyNumberFormat="1" applyBorder="1" applyAlignment="1">
      <alignment horizontal="center" vertical="top"/>
    </xf>
    <xf numFmtId="0" fontId="1" fillId="0" borderId="1" xfId="0" applyFont="1" applyBorder="1" applyAlignment="1">
      <alignment horizontal="left"/>
    </xf>
    <xf numFmtId="0" fontId="1" fillId="0" borderId="0" xfId="0" applyFont="1" applyAlignment="1">
      <alignment vertical="top" wrapText="1"/>
    </xf>
    <xf numFmtId="0" fontId="10" fillId="0" borderId="0" xfId="0" applyNumberFormat="1" applyFont="1" applyAlignment="1">
      <alignment horizontal="center" vertical="top" wrapText="1"/>
    </xf>
    <xf numFmtId="0" fontId="0" fillId="0" borderId="0" xfId="0" applyBorder="1" applyAlignment="1">
      <alignment horizontal="center"/>
    </xf>
    <xf numFmtId="0" fontId="0" fillId="0" borderId="0" xfId="0" applyNumberFormat="1" applyFont="1" applyFill="1" applyAlignment="1">
      <alignment horizontal="center" vertical="top" wrapText="1"/>
    </xf>
    <xf numFmtId="164" fontId="0" fillId="0" borderId="20" xfId="0" applyNumberFormat="1" applyFont="1" applyFill="1" applyBorder="1" applyAlignment="1">
      <alignment vertical="top" wrapText="1"/>
    </xf>
    <xf numFmtId="0" fontId="1" fillId="16" borderId="10" xfId="0" applyFont="1" applyFill="1" applyBorder="1" applyAlignment="1">
      <alignment vertical="top" wrapText="1"/>
    </xf>
    <xf numFmtId="0" fontId="1" fillId="16" borderId="11" xfId="0" applyFont="1" applyFill="1" applyBorder="1" applyAlignment="1">
      <alignment vertical="top" wrapText="1"/>
    </xf>
    <xf numFmtId="0" fontId="1" fillId="16" borderId="12" xfId="0" applyFont="1" applyFill="1" applyBorder="1" applyAlignment="1">
      <alignment vertical="top" wrapText="1"/>
    </xf>
    <xf numFmtId="0" fontId="1" fillId="16" borderId="13" xfId="0" applyFont="1" applyFill="1" applyBorder="1" applyAlignment="1">
      <alignment vertical="top" wrapText="1"/>
    </xf>
    <xf numFmtId="0" fontId="1" fillId="16" borderId="15" xfId="0" applyFont="1" applyFill="1" applyBorder="1" applyAlignment="1">
      <alignment vertical="top" wrapText="1"/>
    </xf>
    <xf numFmtId="0" fontId="1" fillId="16" borderId="16" xfId="0" applyFont="1" applyFill="1" applyBorder="1" applyAlignment="1">
      <alignment vertical="top" wrapText="1"/>
    </xf>
    <xf numFmtId="0" fontId="1" fillId="16" borderId="18" xfId="0" applyFont="1" applyFill="1" applyBorder="1" applyAlignment="1">
      <alignment vertical="top" wrapText="1"/>
    </xf>
    <xf numFmtId="164" fontId="0" fillId="0" borderId="0" xfId="0" applyNumberFormat="1" applyFont="1" applyBorder="1" applyAlignment="1">
      <alignment vertical="top" wrapText="1"/>
    </xf>
    <xf numFmtId="0" fontId="1" fillId="17" borderId="0" xfId="0" applyFont="1" applyFill="1" applyBorder="1" applyAlignment="1">
      <alignment vertical="top" wrapText="1"/>
    </xf>
    <xf numFmtId="0" fontId="1" fillId="4" borderId="0" xfId="0" applyFont="1" applyFill="1" applyBorder="1" applyAlignment="1">
      <alignment vertical="top" wrapText="1"/>
    </xf>
    <xf numFmtId="0" fontId="1" fillId="16" borderId="19" xfId="0" applyFont="1" applyFill="1" applyBorder="1" applyAlignment="1">
      <alignment vertical="top" wrapText="1"/>
    </xf>
    <xf numFmtId="0" fontId="0" fillId="0" borderId="0" xfId="0" applyNumberFormat="1" applyFont="1" applyAlignment="1">
      <alignment horizontal="left" vertical="top" wrapText="1"/>
    </xf>
    <xf numFmtId="0" fontId="11" fillId="0" borderId="23" xfId="0" applyNumberFormat="1" applyFont="1" applyBorder="1" applyAlignment="1">
      <alignment horizontal="center" vertical="top" wrapText="1"/>
    </xf>
    <xf numFmtId="0" fontId="11" fillId="0" borderId="24" xfId="0" applyNumberFormat="1" applyFont="1" applyBorder="1" applyAlignment="1">
      <alignment horizontal="center" vertical="top" wrapText="1"/>
    </xf>
    <xf numFmtId="0" fontId="11" fillId="0" borderId="25" xfId="0" applyNumberFormat="1" applyFont="1" applyBorder="1" applyAlignment="1">
      <alignment horizontal="center" vertical="top" wrapText="1"/>
    </xf>
    <xf numFmtId="0" fontId="10" fillId="0" borderId="26" xfId="0" applyNumberFormat="1" applyFont="1" applyBorder="1" applyAlignment="1">
      <alignment horizontal="center" vertical="top" wrapText="1"/>
    </xf>
    <xf numFmtId="0" fontId="1" fillId="0" borderId="0" xfId="0" applyFont="1" applyAlignment="1">
      <alignment horizontal="center"/>
    </xf>
    <xf numFmtId="0" fontId="0" fillId="5" borderId="1" xfId="0" applyNumberFormat="1" applyFont="1" applyFill="1" applyBorder="1" applyAlignment="1">
      <alignment vertical="top" wrapText="1"/>
    </xf>
    <xf numFmtId="0" fontId="0" fillId="4" borderId="1" xfId="0" applyNumberFormat="1" applyFont="1" applyFill="1" applyBorder="1" applyAlignment="1">
      <alignment vertical="top" wrapText="1"/>
    </xf>
    <xf numFmtId="0" fontId="0" fillId="19" borderId="1" xfId="0" applyNumberFormat="1" applyFont="1" applyFill="1" applyBorder="1" applyAlignment="1">
      <alignment vertical="top" wrapText="1"/>
    </xf>
    <xf numFmtId="0" fontId="0" fillId="3" borderId="1" xfId="0" applyNumberFormat="1" applyFont="1" applyFill="1" applyBorder="1" applyAlignment="1">
      <alignment vertical="top" wrapText="1"/>
    </xf>
    <xf numFmtId="0" fontId="0" fillId="2" borderId="1" xfId="0" applyNumberFormat="1" applyFont="1" applyFill="1" applyBorder="1" applyAlignment="1">
      <alignment vertical="top" wrapText="1"/>
    </xf>
    <xf numFmtId="0" fontId="0" fillId="4" borderId="1" xfId="0" applyFill="1" applyBorder="1" applyAlignment="1">
      <alignment vertical="top" wrapText="1"/>
    </xf>
    <xf numFmtId="0" fontId="0" fillId="5" borderId="1" xfId="0" applyFill="1" applyBorder="1" applyAlignment="1">
      <alignment horizontal="center"/>
    </xf>
    <xf numFmtId="0" fontId="4" fillId="4" borderId="1" xfId="0" applyFont="1" applyFill="1" applyBorder="1" applyAlignment="1">
      <alignment horizontal="right" vertical="top"/>
    </xf>
    <xf numFmtId="164" fontId="0" fillId="4" borderId="1" xfId="0" applyNumberFormat="1" applyFill="1" applyBorder="1" applyAlignment="1">
      <alignment vertical="top" wrapText="1"/>
    </xf>
    <xf numFmtId="0" fontId="11" fillId="4" borderId="1" xfId="0" applyNumberFormat="1" applyFont="1" applyFill="1" applyBorder="1" applyAlignment="1">
      <alignment horizontal="left" vertical="top" wrapText="1"/>
    </xf>
    <xf numFmtId="0" fontId="0" fillId="4" borderId="1" xfId="0" applyFill="1" applyBorder="1" applyAlignment="1">
      <alignment horizontal="center"/>
    </xf>
    <xf numFmtId="0" fontId="0" fillId="4" borderId="1" xfId="0" applyFont="1" applyFill="1" applyBorder="1" applyAlignment="1">
      <alignment vertical="top" wrapText="1"/>
    </xf>
    <xf numFmtId="165" fontId="0" fillId="4" borderId="1" xfId="0" applyNumberFormat="1" applyFill="1" applyBorder="1" applyAlignment="1">
      <alignment vertical="top" wrapText="1"/>
    </xf>
    <xf numFmtId="0" fontId="11" fillId="4" borderId="1" xfId="0" applyFont="1" applyFill="1" applyBorder="1" applyAlignment="1">
      <alignment vertical="top" wrapText="1"/>
    </xf>
    <xf numFmtId="164" fontId="0" fillId="4" borderId="1" xfId="0" applyNumberFormat="1" applyFont="1" applyFill="1" applyBorder="1" applyAlignment="1">
      <alignment vertical="top" wrapText="1"/>
    </xf>
    <xf numFmtId="0" fontId="11" fillId="4" borderId="1" xfId="0" applyFont="1" applyFill="1" applyBorder="1" applyAlignment="1">
      <alignment horizontal="left" vertical="top" wrapText="1"/>
    </xf>
    <xf numFmtId="14" fontId="0" fillId="4" borderId="1" xfId="0" applyNumberFormat="1" applyFill="1" applyBorder="1" applyAlignment="1">
      <alignment vertical="top" wrapText="1"/>
    </xf>
    <xf numFmtId="0" fontId="10" fillId="0" borderId="5" xfId="0" applyNumberFormat="1" applyFont="1" applyBorder="1" applyAlignment="1">
      <alignment horizontal="center" vertical="top" wrapText="1"/>
    </xf>
    <xf numFmtId="0" fontId="1" fillId="0" borderId="6" xfId="0" applyFont="1" applyBorder="1" applyAlignment="1">
      <alignment horizontal="center"/>
    </xf>
    <xf numFmtId="2" fontId="0" fillId="0" borderId="0" xfId="0" applyNumberFormat="1" applyFont="1" applyAlignment="1">
      <alignment horizontal="center" vertical="top" wrapText="1"/>
    </xf>
    <xf numFmtId="2" fontId="0" fillId="0" borderId="0" xfId="0" applyNumberFormat="1" applyFont="1" applyFill="1" applyAlignment="1">
      <alignment horizontal="center" vertical="top" wrapText="1"/>
    </xf>
    <xf numFmtId="0" fontId="11" fillId="0" borderId="0" xfId="0" applyNumberFormat="1" applyFont="1" applyFill="1" applyAlignment="1">
      <alignment horizontal="center" vertical="top" wrapText="1"/>
    </xf>
    <xf numFmtId="0" fontId="0" fillId="0" borderId="0" xfId="0" applyAlignment="1">
      <alignment horizontal="left"/>
    </xf>
    <xf numFmtId="0" fontId="11" fillId="0" borderId="0" xfId="0" applyFont="1" applyAlignment="1">
      <alignment horizontal="center" vertical="top" wrapText="1"/>
    </xf>
    <xf numFmtId="2" fontId="13" fillId="0" borderId="0" xfId="0" applyNumberFormat="1" applyFont="1" applyFill="1" applyAlignment="1">
      <alignment horizontal="center" vertical="top" wrapText="1"/>
    </xf>
    <xf numFmtId="0" fontId="12" fillId="0" borderId="0" xfId="0" applyNumberFormat="1" applyFont="1" applyFill="1" applyAlignment="1">
      <alignment horizontal="center" vertical="top" wrapText="1"/>
    </xf>
    <xf numFmtId="0" fontId="15" fillId="0" borderId="24" xfId="0" applyFont="1" applyBorder="1" applyAlignment="1">
      <alignment horizontal="left"/>
    </xf>
    <xf numFmtId="166" fontId="0" fillId="0" borderId="7" xfId="0" applyNumberFormat="1" applyBorder="1" applyAlignment="1">
      <alignment horizontal="center"/>
    </xf>
    <xf numFmtId="0" fontId="0" fillId="0" borderId="5" xfId="0" applyBorder="1" applyAlignment="1">
      <alignment horizontal="center"/>
    </xf>
    <xf numFmtId="0" fontId="1" fillId="0" borderId="26" xfId="0" applyFont="1" applyBorder="1" applyAlignment="1">
      <alignment horizontal="center"/>
    </xf>
    <xf numFmtId="166" fontId="1" fillId="0" borderId="6" xfId="0" applyNumberFormat="1" applyFont="1" applyBorder="1" applyAlignment="1">
      <alignment horizontal="center"/>
    </xf>
    <xf numFmtId="0" fontId="10" fillId="0" borderId="1" xfId="0" applyNumberFormat="1" applyFont="1" applyBorder="1" applyAlignment="1">
      <alignment horizontal="center" vertical="top" wrapText="1"/>
    </xf>
    <xf numFmtId="2" fontId="0" fillId="0" borderId="1" xfId="0" applyNumberFormat="1" applyFont="1" applyBorder="1" applyAlignment="1">
      <alignment horizontal="center" vertical="top" wrapText="1"/>
    </xf>
    <xf numFmtId="0" fontId="11" fillId="0" borderId="1" xfId="0" applyNumberFormat="1" applyFont="1" applyBorder="1" applyAlignment="1">
      <alignment horizontal="center" vertical="top" wrapText="1"/>
    </xf>
    <xf numFmtId="2" fontId="0" fillId="0" borderId="1" xfId="0" applyNumberFormat="1" applyFont="1" applyFill="1" applyBorder="1" applyAlignment="1">
      <alignment horizontal="center" vertical="top" wrapText="1"/>
    </xf>
    <xf numFmtId="0" fontId="11" fillId="0" borderId="1" xfId="0" applyNumberFormat="1" applyFont="1" applyFill="1" applyBorder="1" applyAlignment="1">
      <alignment horizontal="center" vertical="top" wrapText="1"/>
    </xf>
    <xf numFmtId="0" fontId="11" fillId="0" borderId="1" xfId="0" applyFont="1" applyBorder="1" applyAlignment="1">
      <alignment horizontal="center" vertical="top" wrapText="1"/>
    </xf>
    <xf numFmtId="2" fontId="13" fillId="0" borderId="1" xfId="0" applyNumberFormat="1" applyFont="1" applyFill="1" applyBorder="1" applyAlignment="1">
      <alignment horizontal="center" vertical="top" wrapText="1"/>
    </xf>
    <xf numFmtId="0" fontId="12" fillId="0" borderId="1" xfId="0" applyNumberFormat="1" applyFont="1" applyFill="1" applyBorder="1" applyAlignment="1">
      <alignment horizontal="center" vertical="top" wrapText="1"/>
    </xf>
    <xf numFmtId="0" fontId="0" fillId="0" borderId="8" xfId="0" applyBorder="1"/>
    <xf numFmtId="0" fontId="0" fillId="0" borderId="7" xfId="0" applyBorder="1"/>
    <xf numFmtId="0" fontId="11" fillId="0" borderId="25" xfId="0" applyNumberFormat="1" applyFont="1" applyFill="1" applyBorder="1" applyAlignment="1">
      <alignment horizontal="center" vertical="top" wrapText="1"/>
    </xf>
    <xf numFmtId="0" fontId="0" fillId="0" borderId="9" xfId="0" applyBorder="1"/>
    <xf numFmtId="0" fontId="11" fillId="0" borderId="24" xfId="0" applyNumberFormat="1" applyFont="1" applyFill="1" applyBorder="1" applyAlignment="1">
      <alignment horizontal="center" vertical="top" wrapText="1"/>
    </xf>
    <xf numFmtId="0" fontId="1" fillId="0" borderId="0" xfId="0" applyFont="1" applyFill="1" applyAlignment="1">
      <alignment vertical="top" wrapText="1"/>
    </xf>
    <xf numFmtId="164" fontId="1" fillId="0" borderId="0" xfId="0" applyNumberFormat="1" applyFont="1" applyFill="1" applyAlignment="1">
      <alignment vertical="top" wrapText="1"/>
    </xf>
    <xf numFmtId="0" fontId="10" fillId="0" borderId="0" xfId="0" applyNumberFormat="1" applyFont="1" applyFill="1" applyAlignment="1">
      <alignment horizontal="left" vertical="top" wrapText="1"/>
    </xf>
    <xf numFmtId="0" fontId="1" fillId="0" borderId="0" xfId="0" applyNumberFormat="1" applyFont="1" applyFill="1" applyAlignment="1">
      <alignment horizontal="center" vertical="top" wrapText="1"/>
    </xf>
    <xf numFmtId="0" fontId="10" fillId="0" borderId="0" xfId="0" applyNumberFormat="1" applyFont="1" applyFill="1" applyAlignment="1">
      <alignment horizontal="center" vertical="top" wrapText="1"/>
    </xf>
    <xf numFmtId="0" fontId="1" fillId="0" borderId="1" xfId="0" applyFont="1" applyBorder="1"/>
    <xf numFmtId="0" fontId="1" fillId="0" borderId="3" xfId="0" applyFont="1" applyBorder="1" applyAlignment="1">
      <alignment horizontal="left"/>
    </xf>
    <xf numFmtId="0" fontId="1" fillId="0" borderId="2" xfId="0" applyFont="1" applyBorder="1" applyAlignment="1">
      <alignment horizontal="left"/>
    </xf>
    <xf numFmtId="9" fontId="1" fillId="0" borderId="4" xfId="0" applyNumberFormat="1" applyFont="1" applyBorder="1" applyAlignment="1">
      <alignment horizontal="left"/>
    </xf>
    <xf numFmtId="9" fontId="1" fillId="0" borderId="2" xfId="0" applyNumberFormat="1" applyFont="1" applyBorder="1" applyAlignment="1">
      <alignment horizontal="left"/>
    </xf>
    <xf numFmtId="0" fontId="1" fillId="0" borderId="4" xfId="0" applyFont="1" applyBorder="1" applyAlignment="1">
      <alignment horizontal="left"/>
    </xf>
    <xf numFmtId="0" fontId="0" fillId="0" borderId="0" xfId="0" applyFont="1" applyBorder="1" applyAlignment="1">
      <alignment horizontal="center" vertical="top" wrapText="1"/>
    </xf>
    <xf numFmtId="2" fontId="11" fillId="0" borderId="3" xfId="0" applyNumberFormat="1" applyFont="1" applyBorder="1" applyAlignment="1">
      <alignment horizontal="center" vertical="top" wrapText="1"/>
    </xf>
    <xf numFmtId="2" fontId="11" fillId="0" borderId="2" xfId="0" applyNumberFormat="1" applyFont="1" applyBorder="1" applyAlignment="1">
      <alignment horizontal="center" vertical="top" wrapText="1"/>
    </xf>
    <xf numFmtId="2" fontId="11" fillId="0" borderId="4" xfId="0" applyNumberFormat="1" applyFont="1" applyFill="1" applyBorder="1" applyAlignment="1">
      <alignment horizontal="center" vertical="top" wrapText="1"/>
    </xf>
    <xf numFmtId="2" fontId="12" fillId="0" borderId="2" xfId="0" applyNumberFormat="1" applyFont="1" applyFill="1" applyBorder="1" applyAlignment="1">
      <alignment horizontal="center" vertical="top" wrapText="1"/>
    </xf>
    <xf numFmtId="2" fontId="11" fillId="0" borderId="2" xfId="0" applyNumberFormat="1" applyFont="1" applyFill="1" applyBorder="1" applyAlignment="1">
      <alignment horizontal="center" vertical="top" wrapText="1"/>
    </xf>
    <xf numFmtId="2" fontId="11" fillId="0" borderId="24" xfId="0" applyNumberFormat="1" applyFont="1" applyFill="1" applyBorder="1" applyAlignment="1">
      <alignment horizontal="center" vertical="top" wrapText="1"/>
    </xf>
    <xf numFmtId="0" fontId="0" fillId="0" borderId="7" xfId="0" applyBorder="1" applyAlignment="1">
      <alignment horizontal="center"/>
    </xf>
    <xf numFmtId="2" fontId="11" fillId="0" borderId="24" xfId="0" applyNumberFormat="1" applyFont="1" applyBorder="1" applyAlignment="1">
      <alignment horizontal="center" vertical="top" wrapText="1"/>
    </xf>
    <xf numFmtId="0" fontId="1" fillId="6" borderId="1" xfId="0" applyFont="1" applyFill="1" applyBorder="1" applyAlignment="1">
      <alignment vertical="top" wrapText="1"/>
    </xf>
    <xf numFmtId="164" fontId="1" fillId="6" borderId="1" xfId="0" applyNumberFormat="1" applyFont="1" applyFill="1" applyBorder="1" applyAlignment="1">
      <alignment vertical="top" wrapText="1"/>
    </xf>
    <xf numFmtId="0" fontId="10" fillId="6" borderId="1" xfId="0" applyNumberFormat="1" applyFont="1" applyFill="1" applyBorder="1" applyAlignment="1">
      <alignment horizontal="left" vertical="top" wrapText="1"/>
    </xf>
    <xf numFmtId="0" fontId="1" fillId="6" borderId="1" xfId="0" applyNumberFormat="1" applyFont="1" applyFill="1" applyBorder="1" applyAlignment="1">
      <alignment horizontal="center" vertical="top" wrapText="1"/>
    </xf>
    <xf numFmtId="2" fontId="11" fillId="0" borderId="4" xfId="0" applyNumberFormat="1" applyFont="1" applyBorder="1" applyAlignment="1">
      <alignment horizontal="center" vertical="top" wrapText="1"/>
    </xf>
    <xf numFmtId="0" fontId="0" fillId="0" borderId="0" xfId="0" applyAlignment="1"/>
    <xf numFmtId="0" fontId="0" fillId="0" borderId="0" xfId="0" applyBorder="1" applyAlignment="1">
      <alignment vertical="top" wrapText="1"/>
    </xf>
    <xf numFmtId="0" fontId="0" fillId="0" borderId="24" xfId="0" applyBorder="1"/>
    <xf numFmtId="0" fontId="0" fillId="0" borderId="24" xfId="0" applyBorder="1" applyAlignment="1">
      <alignment horizontal="center" vertical="top" wrapText="1"/>
    </xf>
    <xf numFmtId="0" fontId="0" fillId="0" borderId="25" xfId="0" applyBorder="1" applyAlignment="1">
      <alignment horizontal="center"/>
    </xf>
    <xf numFmtId="0" fontId="1" fillId="0" borderId="23" xfId="0" applyFont="1" applyBorder="1" applyAlignment="1">
      <alignment horizontal="center" vertical="top" wrapText="1"/>
    </xf>
    <xf numFmtId="0" fontId="1" fillId="0" borderId="8" xfId="0" applyFont="1" applyBorder="1" applyAlignment="1">
      <alignment horizontal="center"/>
    </xf>
    <xf numFmtId="0" fontId="1" fillId="0" borderId="24" xfId="0" applyFont="1" applyBorder="1"/>
    <xf numFmtId="0" fontId="1" fillId="0" borderId="7" xfId="0" applyFont="1" applyBorder="1"/>
    <xf numFmtId="0" fontId="1" fillId="0" borderId="24" xfId="0" applyFont="1" applyBorder="1" applyAlignment="1">
      <alignment horizontal="center" vertical="top" wrapText="1"/>
    </xf>
    <xf numFmtId="0" fontId="1" fillId="0" borderId="25" xfId="0" applyFont="1" applyBorder="1" applyAlignment="1">
      <alignment horizontal="center"/>
    </xf>
    <xf numFmtId="0" fontId="1" fillId="0" borderId="9" xfId="0" applyFont="1" applyBorder="1"/>
    <xf numFmtId="0" fontId="1" fillId="0" borderId="0" xfId="0" applyFont="1" applyBorder="1" applyAlignment="1">
      <alignment horizontal="center" vertical="top" wrapText="1"/>
    </xf>
    <xf numFmtId="0" fontId="0" fillId="0" borderId="24" xfId="0" applyBorder="1" applyAlignment="1">
      <alignment horizontal="center"/>
    </xf>
    <xf numFmtId="2" fontId="11" fillId="20" borderId="24" xfId="0" applyNumberFormat="1" applyFont="1" applyFill="1" applyBorder="1" applyAlignment="1">
      <alignment horizontal="center" vertical="top" wrapText="1"/>
    </xf>
    <xf numFmtId="0" fontId="0" fillId="20" borderId="7" xfId="0" applyFill="1" applyBorder="1" applyAlignment="1">
      <alignment horizontal="center"/>
    </xf>
    <xf numFmtId="2" fontId="10" fillId="0" borderId="24" xfId="0" applyNumberFormat="1" applyFont="1" applyBorder="1" applyAlignment="1">
      <alignment horizontal="center" vertical="top" wrapText="1"/>
    </xf>
    <xf numFmtId="0" fontId="1" fillId="0" borderId="7" xfId="0" applyFont="1" applyBorder="1" applyAlignment="1">
      <alignment horizontal="center"/>
    </xf>
    <xf numFmtId="0" fontId="1" fillId="0" borderId="0" xfId="0" applyFont="1" applyAlignment="1">
      <alignment vertical="top"/>
    </xf>
    <xf numFmtId="0" fontId="10" fillId="0" borderId="0" xfId="0" applyNumberFormat="1" applyFont="1" applyAlignment="1">
      <alignment horizontal="left" vertical="top"/>
    </xf>
    <xf numFmtId="0" fontId="10" fillId="0" borderId="0" xfId="0" applyNumberFormat="1" applyFont="1" applyAlignment="1">
      <alignment horizontal="left" vertical="top" wrapText="1"/>
    </xf>
    <xf numFmtId="0" fontId="0" fillId="0" borderId="0" xfId="0" applyAlignment="1">
      <alignment vertical="top" wrapText="1"/>
    </xf>
    <xf numFmtId="0" fontId="11" fillId="0" borderId="0" xfId="0" applyNumberFormat="1" applyFont="1" applyAlignment="1">
      <alignment horizontal="left" vertical="top"/>
    </xf>
    <xf numFmtId="0" fontId="0" fillId="0" borderId="0" xfId="0" applyFill="1" applyAlignment="1">
      <alignment vertical="top" wrapText="1"/>
    </xf>
    <xf numFmtId="0" fontId="0" fillId="0" borderId="0" xfId="0" applyFont="1" applyAlignment="1">
      <alignment vertical="top" wrapText="1"/>
    </xf>
    <xf numFmtId="0" fontId="0" fillId="0" borderId="0" xfId="0" applyFont="1" applyFill="1" applyAlignment="1">
      <alignment vertical="top" wrapText="1"/>
    </xf>
    <xf numFmtId="0" fontId="0" fillId="0" borderId="5" xfId="0" applyBorder="1"/>
    <xf numFmtId="0" fontId="0" fillId="0" borderId="26" xfId="0" applyBorder="1" applyAlignment="1">
      <alignment vertical="top" wrapText="1"/>
    </xf>
    <xf numFmtId="1" fontId="1" fillId="21" borderId="26" xfId="0" applyNumberFormat="1" applyFont="1" applyFill="1" applyBorder="1" applyAlignment="1">
      <alignment vertical="top"/>
    </xf>
    <xf numFmtId="0" fontId="11" fillId="0" borderId="26" xfId="0" applyNumberFormat="1" applyFont="1" applyBorder="1" applyAlignment="1">
      <alignment horizontal="left" vertical="top" wrapText="1"/>
    </xf>
    <xf numFmtId="0" fontId="11" fillId="0" borderId="6" xfId="0" applyNumberFormat="1" applyFont="1" applyBorder="1" applyAlignment="1">
      <alignment horizontal="left" vertical="top" wrapText="1"/>
    </xf>
    <xf numFmtId="0" fontId="11" fillId="22" borderId="3" xfId="0" applyFont="1" applyFill="1" applyBorder="1" applyAlignment="1"/>
    <xf numFmtId="0" fontId="0" fillId="0" borderId="23" xfId="0" applyBorder="1"/>
    <xf numFmtId="0" fontId="0" fillId="0" borderId="27" xfId="0" applyBorder="1" applyAlignment="1">
      <alignment vertical="top" wrapText="1"/>
    </xf>
    <xf numFmtId="1" fontId="0" fillId="21" borderId="27" xfId="0" applyNumberFormat="1" applyFill="1" applyBorder="1" applyAlignment="1">
      <alignment vertical="top"/>
    </xf>
    <xf numFmtId="0" fontId="11" fillId="0" borderId="27" xfId="0" applyNumberFormat="1" applyFont="1" applyBorder="1" applyAlignment="1">
      <alignment horizontal="left" vertical="top" wrapText="1"/>
    </xf>
    <xf numFmtId="0" fontId="11" fillId="0" borderId="8" xfId="0" applyNumberFormat="1" applyFont="1" applyBorder="1" applyAlignment="1">
      <alignment horizontal="left" vertical="top" wrapText="1"/>
    </xf>
    <xf numFmtId="0" fontId="11" fillId="23" borderId="2" xfId="0" applyFont="1" applyFill="1" applyBorder="1" applyAlignment="1"/>
    <xf numFmtId="0" fontId="0" fillId="0" borderId="0" xfId="0" applyFill="1" applyBorder="1" applyAlignment="1">
      <alignment vertical="top" wrapText="1"/>
    </xf>
    <xf numFmtId="1" fontId="0" fillId="21" borderId="0" xfId="0" applyNumberFormat="1" applyFill="1" applyBorder="1" applyAlignment="1">
      <alignment vertical="top"/>
    </xf>
    <xf numFmtId="0" fontId="11" fillId="0" borderId="0" xfId="0" applyNumberFormat="1" applyFont="1" applyBorder="1" applyAlignment="1">
      <alignment horizontal="left" vertical="top" wrapText="1"/>
    </xf>
    <xf numFmtId="0" fontId="11" fillId="0" borderId="7" xfId="0" applyNumberFormat="1" applyFont="1" applyBorder="1" applyAlignment="1">
      <alignment horizontal="left" vertical="top" wrapText="1"/>
    </xf>
    <xf numFmtId="0" fontId="11" fillId="24" borderId="4" xfId="0" applyFont="1" applyFill="1" applyBorder="1" applyAlignment="1"/>
    <xf numFmtId="0" fontId="11" fillId="0" borderId="0" xfId="0" applyFont="1" applyAlignment="1"/>
    <xf numFmtId="0" fontId="0" fillId="0" borderId="25" xfId="0" applyBorder="1"/>
    <xf numFmtId="0" fontId="0" fillId="0" borderId="28" xfId="0" applyBorder="1" applyAlignment="1">
      <alignment vertical="top" wrapText="1"/>
    </xf>
    <xf numFmtId="1" fontId="1" fillId="21" borderId="28" xfId="0" applyNumberFormat="1" applyFont="1" applyFill="1" applyBorder="1" applyAlignment="1">
      <alignment vertical="top"/>
    </xf>
    <xf numFmtId="0" fontId="11" fillId="0" borderId="28" xfId="0" applyNumberFormat="1" applyFont="1" applyBorder="1" applyAlignment="1">
      <alignment horizontal="left" vertical="top" wrapText="1"/>
    </xf>
    <xf numFmtId="0" fontId="11" fillId="0" borderId="9" xfId="0" applyNumberFormat="1" applyFont="1" applyBorder="1" applyAlignment="1">
      <alignment horizontal="left" vertical="top" wrapText="1"/>
    </xf>
    <xf numFmtId="0" fontId="11" fillId="25" borderId="0" xfId="0" applyFont="1" applyFill="1" applyAlignment="1"/>
    <xf numFmtId="0" fontId="0" fillId="0" borderId="27" xfId="0" applyFill="1" applyBorder="1" applyAlignment="1">
      <alignment vertical="top" wrapText="1"/>
    </xf>
    <xf numFmtId="1" fontId="0" fillId="26" borderId="27" xfId="0" applyNumberFormat="1" applyFill="1" applyBorder="1" applyAlignment="1">
      <alignment vertical="top"/>
    </xf>
    <xf numFmtId="3" fontId="16" fillId="27" borderId="3" xfId="0" applyNumberFormat="1" applyFont="1" applyFill="1" applyBorder="1" applyAlignment="1"/>
    <xf numFmtId="1" fontId="0" fillId="26" borderId="0" xfId="0" applyNumberFormat="1" applyFill="1" applyBorder="1" applyAlignment="1">
      <alignment vertical="top"/>
    </xf>
    <xf numFmtId="0" fontId="11" fillId="24" borderId="2" xfId="0" applyFont="1" applyFill="1" applyBorder="1" applyAlignment="1"/>
    <xf numFmtId="0" fontId="11" fillId="26" borderId="4" xfId="0" applyFont="1" applyFill="1" applyBorder="1" applyAlignment="1"/>
    <xf numFmtId="1" fontId="1" fillId="26" borderId="28" xfId="0" applyNumberFormat="1" applyFont="1" applyFill="1" applyBorder="1" applyAlignment="1">
      <alignment vertical="top"/>
    </xf>
    <xf numFmtId="1" fontId="1" fillId="26" borderId="26" xfId="0" applyNumberFormat="1" applyFont="1" applyFill="1" applyBorder="1" applyAlignment="1">
      <alignment vertical="top"/>
    </xf>
    <xf numFmtId="0" fontId="0" fillId="0" borderId="26" xfId="0" applyFill="1" applyBorder="1" applyAlignment="1">
      <alignment vertical="top" wrapText="1"/>
    </xf>
    <xf numFmtId="1" fontId="1" fillId="28" borderId="26" xfId="0" applyNumberFormat="1" applyFont="1" applyFill="1" applyBorder="1" applyAlignment="1">
      <alignment vertical="top"/>
    </xf>
    <xf numFmtId="0" fontId="0" fillId="0" borderId="27" xfId="0" applyFont="1" applyBorder="1" applyAlignment="1">
      <alignment vertical="top" wrapText="1"/>
    </xf>
    <xf numFmtId="1" fontId="0" fillId="28" borderId="27" xfId="0" applyNumberFormat="1" applyFill="1" applyBorder="1" applyAlignment="1">
      <alignment vertical="top"/>
    </xf>
    <xf numFmtId="1" fontId="1" fillId="28" borderId="28" xfId="0" applyNumberFormat="1" applyFont="1" applyFill="1" applyBorder="1" applyAlignment="1">
      <alignment vertical="top"/>
    </xf>
    <xf numFmtId="1" fontId="0" fillId="28" borderId="0" xfId="0" applyNumberFormat="1" applyFill="1" applyBorder="1" applyAlignment="1">
      <alignment vertical="top"/>
    </xf>
    <xf numFmtId="0" fontId="11" fillId="0" borderId="0" xfId="0" applyFont="1" applyBorder="1" applyAlignment="1">
      <alignment vertical="top" wrapText="1"/>
    </xf>
    <xf numFmtId="0" fontId="11" fillId="29" borderId="3" xfId="0" applyFont="1" applyFill="1" applyBorder="1" applyAlignment="1"/>
    <xf numFmtId="3" fontId="16" fillId="27" borderId="2" xfId="0" applyNumberFormat="1" applyFont="1" applyFill="1" applyBorder="1" applyAlignment="1"/>
    <xf numFmtId="0" fontId="12" fillId="24" borderId="2" xfId="0" applyFont="1" applyFill="1" applyBorder="1" applyAlignment="1"/>
    <xf numFmtId="0" fontId="11" fillId="30" borderId="2" xfId="0" applyFont="1" applyFill="1" applyBorder="1" applyAlignment="1"/>
    <xf numFmtId="0" fontId="11" fillId="28" borderId="2" xfId="0" applyFont="1" applyFill="1" applyBorder="1" applyAlignment="1"/>
    <xf numFmtId="0" fontId="11" fillId="26" borderId="2" xfId="0" applyFont="1" applyFill="1" applyBorder="1" applyAlignment="1"/>
    <xf numFmtId="1" fontId="1" fillId="28" borderId="0" xfId="0" applyNumberFormat="1" applyFont="1" applyFill="1" applyBorder="1" applyAlignment="1">
      <alignment vertical="top"/>
    </xf>
    <xf numFmtId="0" fontId="11" fillId="31" borderId="2" xfId="0" applyFont="1" applyFill="1" applyBorder="1" applyAlignment="1"/>
    <xf numFmtId="0" fontId="11" fillId="32" borderId="4" xfId="0" applyNumberFormat="1" applyFont="1" applyFill="1" applyBorder="1" applyAlignment="1">
      <alignment vertical="top" wrapText="1"/>
    </xf>
    <xf numFmtId="0" fontId="0" fillId="0" borderId="26" xfId="0" applyFont="1" applyBorder="1" applyAlignment="1">
      <alignment vertical="top" wrapText="1"/>
    </xf>
    <xf numFmtId="1" fontId="0" fillId="33" borderId="26" xfId="0" applyNumberFormat="1" applyFill="1" applyBorder="1" applyAlignment="1">
      <alignment vertical="top"/>
    </xf>
    <xf numFmtId="1" fontId="0" fillId="33" borderId="27" xfId="0" applyNumberFormat="1" applyFill="1" applyBorder="1" applyAlignment="1">
      <alignment vertical="top"/>
    </xf>
    <xf numFmtId="0" fontId="11" fillId="23" borderId="3" xfId="0" applyFont="1" applyFill="1" applyBorder="1" applyAlignment="1"/>
    <xf numFmtId="1" fontId="0" fillId="33" borderId="0" xfId="0" applyNumberFormat="1" applyFill="1" applyBorder="1" applyAlignment="1">
      <alignment vertical="top"/>
    </xf>
    <xf numFmtId="1" fontId="1" fillId="33" borderId="28" xfId="0" applyNumberFormat="1" applyFont="1" applyFill="1" applyBorder="1" applyAlignment="1">
      <alignment vertical="top"/>
    </xf>
    <xf numFmtId="1" fontId="1" fillId="33" borderId="0" xfId="0" applyNumberFormat="1" applyFont="1" applyFill="1" applyAlignment="1">
      <alignment vertical="top"/>
    </xf>
    <xf numFmtId="0" fontId="11" fillId="31" borderId="4" xfId="0" applyFont="1" applyFill="1" applyBorder="1" applyAlignment="1"/>
    <xf numFmtId="1" fontId="0" fillId="34" borderId="27" xfId="0" applyNumberFormat="1" applyFill="1" applyBorder="1" applyAlignment="1">
      <alignment vertical="top"/>
    </xf>
    <xf numFmtId="0" fontId="0" fillId="0" borderId="0" xfId="0" applyFont="1" applyBorder="1" applyAlignment="1">
      <alignment vertical="top" wrapText="1"/>
    </xf>
    <xf numFmtId="1" fontId="0" fillId="34" borderId="0" xfId="0" applyNumberFormat="1" applyFill="1" applyBorder="1" applyAlignment="1">
      <alignment vertical="top"/>
    </xf>
    <xf numFmtId="0" fontId="1" fillId="0" borderId="0" xfId="0" applyFont="1" applyBorder="1"/>
    <xf numFmtId="0" fontId="11" fillId="35" borderId="2" xfId="0" applyFont="1" applyFill="1" applyBorder="1" applyAlignment="1"/>
    <xf numFmtId="0" fontId="0" fillId="0" borderId="28" xfId="0" applyFont="1" applyBorder="1" applyAlignment="1">
      <alignment vertical="top" wrapText="1"/>
    </xf>
    <xf numFmtId="1" fontId="1" fillId="34" borderId="28" xfId="0" applyNumberFormat="1" applyFont="1" applyFill="1" applyBorder="1" applyAlignment="1">
      <alignment vertical="top"/>
    </xf>
    <xf numFmtId="1" fontId="1" fillId="34" borderId="0" xfId="0" applyNumberFormat="1" applyFont="1" applyFill="1" applyAlignment="1">
      <alignment vertical="top"/>
    </xf>
    <xf numFmtId="1" fontId="7" fillId="18" borderId="0" xfId="0" applyNumberFormat="1" applyFont="1" applyFill="1" applyAlignment="1">
      <alignment vertical="top"/>
    </xf>
    <xf numFmtId="1" fontId="7" fillId="18" borderId="27" xfId="0" applyNumberFormat="1" applyFont="1" applyFill="1" applyBorder="1" applyAlignment="1">
      <alignment vertical="top"/>
    </xf>
    <xf numFmtId="1" fontId="7" fillId="18" borderId="0" xfId="0" applyNumberFormat="1" applyFont="1" applyFill="1" applyBorder="1" applyAlignment="1">
      <alignment vertical="top"/>
    </xf>
    <xf numFmtId="0" fontId="11" fillId="18" borderId="4" xfId="0" applyNumberFormat="1" applyFont="1" applyFill="1" applyBorder="1" applyAlignment="1">
      <alignment vertical="top" wrapText="1"/>
    </xf>
    <xf numFmtId="1" fontId="7" fillId="18" borderId="28" xfId="0" applyNumberFormat="1" applyFont="1" applyFill="1" applyBorder="1" applyAlignment="1">
      <alignment vertical="top"/>
    </xf>
    <xf numFmtId="1" fontId="0" fillId="0" borderId="0" xfId="0" applyNumberFormat="1" applyAlignment="1">
      <alignment vertical="top"/>
    </xf>
    <xf numFmtId="3" fontId="16" fillId="27" borderId="1" xfId="0" applyNumberFormat="1" applyFont="1" applyFill="1" applyBorder="1" applyAlignment="1"/>
    <xf numFmtId="1" fontId="0" fillId="28" borderId="1" xfId="0" applyNumberFormat="1" applyFill="1" applyBorder="1" applyAlignment="1">
      <alignment vertical="top"/>
    </xf>
    <xf numFmtId="1" fontId="0" fillId="28" borderId="3" xfId="0" applyNumberFormat="1" applyFill="1" applyBorder="1" applyAlignment="1">
      <alignment vertical="top"/>
    </xf>
    <xf numFmtId="1" fontId="0" fillId="28" borderId="2" xfId="0" applyNumberFormat="1" applyFill="1" applyBorder="1" applyAlignment="1">
      <alignment vertical="top"/>
    </xf>
    <xf numFmtId="1" fontId="0" fillId="28" borderId="4" xfId="0" applyNumberFormat="1" applyFill="1" applyBorder="1" applyAlignment="1">
      <alignment vertical="top"/>
    </xf>
    <xf numFmtId="1" fontId="1" fillId="28" borderId="1" xfId="0" applyNumberFormat="1" applyFont="1" applyFill="1" applyBorder="1" applyAlignment="1">
      <alignment vertical="top"/>
    </xf>
    <xf numFmtId="1" fontId="0" fillId="26" borderId="1" xfId="0" applyNumberFormat="1" applyFill="1" applyBorder="1" applyAlignment="1">
      <alignment vertical="top"/>
    </xf>
    <xf numFmtId="1" fontId="1" fillId="26" borderId="1" xfId="0" applyNumberFormat="1" applyFont="1" applyFill="1" applyBorder="1" applyAlignment="1">
      <alignment vertical="top"/>
    </xf>
    <xf numFmtId="1" fontId="0" fillId="26" borderId="3" xfId="0" applyNumberFormat="1" applyFill="1" applyBorder="1" applyAlignment="1">
      <alignment vertical="top"/>
    </xf>
    <xf numFmtId="1" fontId="0" fillId="26" borderId="2" xfId="0" applyNumberFormat="1" applyFill="1" applyBorder="1" applyAlignment="1">
      <alignment vertical="top"/>
    </xf>
    <xf numFmtId="1" fontId="0" fillId="26" borderId="4" xfId="0" applyNumberFormat="1" applyFill="1" applyBorder="1" applyAlignment="1">
      <alignment vertical="top"/>
    </xf>
    <xf numFmtId="1" fontId="0" fillId="21" borderId="3" xfId="0" applyNumberFormat="1" applyFill="1" applyBorder="1" applyAlignment="1">
      <alignment vertical="top"/>
    </xf>
    <xf numFmtId="1" fontId="0" fillId="21" borderId="2" xfId="0" applyNumberFormat="1" applyFill="1" applyBorder="1" applyAlignment="1">
      <alignment vertical="top"/>
    </xf>
    <xf numFmtId="1" fontId="0" fillId="21" borderId="4" xfId="0" applyNumberFormat="1" applyFill="1" applyBorder="1" applyAlignment="1">
      <alignment vertical="top"/>
    </xf>
    <xf numFmtId="1" fontId="0" fillId="21" borderId="1" xfId="0" applyNumberFormat="1" applyFill="1" applyBorder="1" applyAlignment="1">
      <alignment vertical="top"/>
    </xf>
    <xf numFmtId="1" fontId="1" fillId="21" borderId="1" xfId="0" applyNumberFormat="1" applyFont="1" applyFill="1" applyBorder="1" applyAlignment="1">
      <alignment vertical="top"/>
    </xf>
    <xf numFmtId="1" fontId="0" fillId="33" borderId="3" xfId="0" applyNumberFormat="1" applyFill="1" applyBorder="1" applyAlignment="1">
      <alignment vertical="top"/>
    </xf>
    <xf numFmtId="1" fontId="0" fillId="33" borderId="2" xfId="0" applyNumberFormat="1" applyFill="1" applyBorder="1" applyAlignment="1">
      <alignment vertical="top"/>
    </xf>
    <xf numFmtId="1" fontId="0" fillId="33" borderId="4" xfId="0" applyNumberFormat="1" applyFill="1" applyBorder="1" applyAlignment="1">
      <alignment vertical="top"/>
    </xf>
    <xf numFmtId="1" fontId="0" fillId="33" borderId="1" xfId="0" applyNumberFormat="1" applyFill="1" applyBorder="1" applyAlignment="1">
      <alignment vertical="top"/>
    </xf>
    <xf numFmtId="1" fontId="1" fillId="33" borderId="1" xfId="0" applyNumberFormat="1" applyFont="1" applyFill="1" applyBorder="1" applyAlignment="1">
      <alignment vertical="top"/>
    </xf>
    <xf numFmtId="1" fontId="0" fillId="34" borderId="3" xfId="0" applyNumberFormat="1" applyFill="1" applyBorder="1" applyAlignment="1">
      <alignment vertical="top"/>
    </xf>
    <xf numFmtId="1" fontId="0" fillId="34" borderId="2" xfId="0" applyNumberFormat="1" applyFill="1" applyBorder="1" applyAlignment="1">
      <alignment vertical="top"/>
    </xf>
    <xf numFmtId="1" fontId="0" fillId="34" borderId="4" xfId="0" applyNumberFormat="1" applyFill="1" applyBorder="1" applyAlignment="1">
      <alignment vertical="top"/>
    </xf>
    <xf numFmtId="1" fontId="0" fillId="34" borderId="1" xfId="0" applyNumberFormat="1" applyFill="1" applyBorder="1" applyAlignment="1">
      <alignment vertical="top"/>
    </xf>
    <xf numFmtId="1" fontId="1" fillId="34" borderId="1" xfId="0" applyNumberFormat="1" applyFont="1" applyFill="1" applyBorder="1" applyAlignment="1">
      <alignment vertical="top"/>
    </xf>
    <xf numFmtId="0" fontId="6" fillId="18" borderId="1" xfId="0" applyFont="1" applyFill="1" applyBorder="1"/>
    <xf numFmtId="0" fontId="7" fillId="18" borderId="3" xfId="0" applyFont="1" applyFill="1" applyBorder="1"/>
    <xf numFmtId="0" fontId="7" fillId="18" borderId="2" xfId="0" applyFont="1" applyFill="1" applyBorder="1"/>
    <xf numFmtId="0" fontId="7" fillId="18" borderId="4" xfId="0" applyFont="1" applyFill="1" applyBorder="1"/>
    <xf numFmtId="0" fontId="11" fillId="32" borderId="1" xfId="0" applyNumberFormat="1" applyFont="1" applyFill="1" applyBorder="1" applyAlignment="1">
      <alignment vertical="top" wrapText="1"/>
    </xf>
    <xf numFmtId="164" fontId="0" fillId="0" borderId="1" xfId="0" applyNumberFormat="1" applyBorder="1" applyAlignment="1">
      <alignment vertical="top"/>
    </xf>
    <xf numFmtId="1" fontId="7" fillId="18" borderId="1" xfId="0" applyNumberFormat="1" applyFont="1" applyFill="1" applyBorder="1" applyAlignment="1">
      <alignment vertical="top"/>
    </xf>
    <xf numFmtId="1" fontId="0" fillId="0" borderId="1" xfId="0" applyNumberFormat="1" applyBorder="1" applyAlignment="1">
      <alignment vertical="top"/>
    </xf>
    <xf numFmtId="164" fontId="0" fillId="0" borderId="27" xfId="0" applyNumberFormat="1" applyFont="1" applyBorder="1" applyAlignment="1">
      <alignment vertical="top" wrapText="1"/>
    </xf>
    <xf numFmtId="0" fontId="0" fillId="0" borderId="7" xfId="0" applyNumberFormat="1" applyFont="1" applyBorder="1" applyAlignment="1">
      <alignment horizontal="center" vertical="top" wrapText="1"/>
    </xf>
    <xf numFmtId="164" fontId="0" fillId="0" borderId="0" xfId="0" applyNumberFormat="1" applyFont="1" applyFill="1" applyBorder="1" applyAlignment="1">
      <alignment vertical="top" wrapText="1"/>
    </xf>
    <xf numFmtId="164" fontId="0" fillId="0" borderId="28" xfId="0" applyNumberFormat="1" applyFont="1" applyFill="1" applyBorder="1" applyAlignment="1">
      <alignment vertical="top" wrapText="1"/>
    </xf>
    <xf numFmtId="164" fontId="0" fillId="0" borderId="27" xfId="0" applyNumberFormat="1" applyFont="1" applyFill="1" applyBorder="1" applyAlignment="1">
      <alignment vertical="top" wrapText="1"/>
    </xf>
    <xf numFmtId="164" fontId="0" fillId="0" borderId="28" xfId="0" applyNumberFormat="1" applyFont="1" applyBorder="1" applyAlignment="1">
      <alignment vertical="top" wrapText="1"/>
    </xf>
    <xf numFmtId="164" fontId="1" fillId="0" borderId="27" xfId="0" applyNumberFormat="1" applyFont="1" applyBorder="1" applyAlignment="1">
      <alignment vertical="top" wrapText="1"/>
    </xf>
    <xf numFmtId="0" fontId="1" fillId="0" borderId="8" xfId="0" applyNumberFormat="1" applyFont="1" applyBorder="1" applyAlignment="1">
      <alignment horizontal="center" vertical="top" wrapText="1"/>
    </xf>
    <xf numFmtId="0" fontId="0" fillId="0" borderId="5" xfId="0" applyFont="1" applyBorder="1"/>
    <xf numFmtId="0" fontId="1" fillId="0" borderId="26" xfId="0" applyFont="1" applyBorder="1" applyAlignment="1">
      <alignment vertical="top" wrapText="1"/>
    </xf>
    <xf numFmtId="164" fontId="1" fillId="0" borderId="26" xfId="0" applyNumberFormat="1" applyFont="1" applyBorder="1" applyAlignment="1">
      <alignment vertical="top" wrapText="1"/>
    </xf>
    <xf numFmtId="0" fontId="1" fillId="0" borderId="6" xfId="0" applyNumberFormat="1" applyFont="1" applyBorder="1" applyAlignment="1">
      <alignment horizontal="center" vertical="top" wrapText="1"/>
    </xf>
    <xf numFmtId="164" fontId="0" fillId="0" borderId="0" xfId="0" applyNumberFormat="1" applyFont="1" applyBorder="1" applyAlignment="1">
      <alignment horizontal="left" vertical="top" wrapText="1"/>
    </xf>
    <xf numFmtId="0" fontId="0" fillId="17" borderId="23" xfId="0" applyFont="1" applyFill="1" applyBorder="1"/>
    <xf numFmtId="0" fontId="1" fillId="17" borderId="27" xfId="0" applyFont="1" applyFill="1" applyBorder="1" applyAlignment="1">
      <alignment vertical="top" wrapText="1"/>
    </xf>
    <xf numFmtId="0" fontId="0" fillId="17" borderId="24" xfId="0" applyFont="1" applyFill="1" applyBorder="1"/>
    <xf numFmtId="0" fontId="0" fillId="5" borderId="7" xfId="0" applyNumberFormat="1" applyFont="1" applyFill="1" applyBorder="1" applyAlignment="1">
      <alignment horizontal="center" vertical="top" wrapText="1"/>
    </xf>
    <xf numFmtId="0" fontId="0" fillId="17" borderId="25" xfId="0" applyFont="1" applyFill="1" applyBorder="1"/>
    <xf numFmtId="0" fontId="1" fillId="17" borderId="28" xfId="0" applyFont="1" applyFill="1" applyBorder="1" applyAlignment="1">
      <alignment vertical="top" wrapText="1"/>
    </xf>
    <xf numFmtId="0" fontId="0" fillId="0" borderId="9" xfId="0" applyNumberFormat="1" applyFont="1" applyFill="1" applyBorder="1" applyAlignment="1">
      <alignment horizontal="center" vertical="top" wrapText="1"/>
    </xf>
    <xf numFmtId="0" fontId="0" fillId="0" borderId="8" xfId="0" applyNumberFormat="1" applyFont="1" applyFill="1" applyBorder="1" applyAlignment="1">
      <alignment horizontal="center" vertical="top" wrapText="1"/>
    </xf>
    <xf numFmtId="165" fontId="0" fillId="0" borderId="0" xfId="0" applyNumberFormat="1" applyFont="1" applyBorder="1" applyAlignment="1">
      <alignment vertical="top" wrapText="1"/>
    </xf>
    <xf numFmtId="0" fontId="0" fillId="4" borderId="23" xfId="0" applyFont="1" applyFill="1" applyBorder="1"/>
    <xf numFmtId="0" fontId="1" fillId="4" borderId="27" xfId="0" applyFont="1" applyFill="1" applyBorder="1" applyAlignment="1">
      <alignment vertical="top" wrapText="1"/>
    </xf>
    <xf numFmtId="0" fontId="0" fillId="4" borderId="24" xfId="0" applyFont="1" applyFill="1" applyBorder="1"/>
    <xf numFmtId="0" fontId="0" fillId="4" borderId="7" xfId="0" applyNumberFormat="1" applyFont="1" applyFill="1" applyBorder="1" applyAlignment="1">
      <alignment horizontal="center" vertical="top" wrapText="1"/>
    </xf>
    <xf numFmtId="0" fontId="0" fillId="4" borderId="25" xfId="0" applyFont="1" applyFill="1" applyBorder="1"/>
    <xf numFmtId="0" fontId="1" fillId="4" borderId="28" xfId="0" applyFont="1" applyFill="1" applyBorder="1" applyAlignment="1">
      <alignment vertical="top" wrapText="1"/>
    </xf>
    <xf numFmtId="0" fontId="0" fillId="3" borderId="23" xfId="0" applyFont="1" applyFill="1" applyBorder="1"/>
    <xf numFmtId="0" fontId="1" fillId="3" borderId="29" xfId="0" applyFont="1" applyFill="1" applyBorder="1" applyAlignment="1">
      <alignment vertical="top" wrapText="1"/>
    </xf>
    <xf numFmtId="0" fontId="0" fillId="3" borderId="30" xfId="0" applyFont="1" applyFill="1" applyBorder="1"/>
    <xf numFmtId="0" fontId="0" fillId="3" borderId="7" xfId="0" applyNumberFormat="1" applyFont="1" applyFill="1" applyBorder="1" applyAlignment="1">
      <alignment horizontal="center" vertical="top" wrapText="1"/>
    </xf>
    <xf numFmtId="0" fontId="0" fillId="3" borderId="25" xfId="0" applyFont="1" applyFill="1" applyBorder="1"/>
    <xf numFmtId="0" fontId="1" fillId="3" borderId="28" xfId="0" applyFont="1" applyFill="1" applyBorder="1" applyAlignment="1">
      <alignment vertical="top" wrapText="1"/>
    </xf>
    <xf numFmtId="0" fontId="1" fillId="4" borderId="29" xfId="0" applyFont="1" applyFill="1" applyBorder="1" applyAlignment="1">
      <alignment vertical="top" wrapText="1"/>
    </xf>
    <xf numFmtId="164" fontId="0" fillId="0" borderId="27" xfId="0" applyNumberFormat="1" applyFont="1" applyBorder="1" applyAlignment="1">
      <alignment vertical="top"/>
    </xf>
    <xf numFmtId="0" fontId="0" fillId="0" borderId="8" xfId="0" applyNumberFormat="1" applyFont="1" applyBorder="1" applyAlignment="1">
      <alignment horizontal="left" vertical="top" wrapText="1"/>
    </xf>
    <xf numFmtId="0" fontId="0" fillId="4" borderId="30" xfId="0" applyFont="1" applyFill="1" applyBorder="1"/>
    <xf numFmtId="0" fontId="1" fillId="4" borderId="31" xfId="0" applyFont="1" applyFill="1" applyBorder="1" applyAlignment="1">
      <alignment vertical="top" wrapText="1"/>
    </xf>
    <xf numFmtId="167" fontId="18" fillId="36" borderId="23" xfId="0" applyNumberFormat="1" applyFont="1" applyFill="1" applyBorder="1"/>
    <xf numFmtId="0" fontId="18" fillId="36" borderId="27" xfId="0" applyFont="1" applyFill="1" applyBorder="1"/>
    <xf numFmtId="0" fontId="18" fillId="36" borderId="8" xfId="0" applyFont="1" applyFill="1" applyBorder="1"/>
    <xf numFmtId="0" fontId="19" fillId="36" borderId="0" xfId="0" applyFont="1" applyFill="1" applyBorder="1"/>
    <xf numFmtId="0" fontId="19" fillId="36" borderId="7" xfId="0" applyFont="1" applyFill="1" applyBorder="1"/>
    <xf numFmtId="0" fontId="18" fillId="36" borderId="1" xfId="0" applyFont="1" applyFill="1" applyBorder="1" applyAlignment="1">
      <alignment horizontal="center"/>
    </xf>
    <xf numFmtId="167" fontId="18" fillId="36" borderId="1" xfId="0" applyNumberFormat="1" applyFont="1" applyFill="1" applyBorder="1" applyAlignment="1">
      <alignment horizontal="center"/>
    </xf>
    <xf numFmtId="0" fontId="19" fillId="36" borderId="1" xfId="0" applyFont="1" applyFill="1" applyBorder="1"/>
    <xf numFmtId="3" fontId="19" fillId="36" borderId="1" xfId="0" applyNumberFormat="1" applyFont="1" applyFill="1" applyBorder="1" applyAlignment="1">
      <alignment horizontal="center"/>
    </xf>
    <xf numFmtId="167" fontId="19" fillId="36" borderId="1" xfId="0" applyNumberFormat="1" applyFont="1" applyFill="1" applyBorder="1" applyAlignment="1">
      <alignment horizontal="center"/>
    </xf>
    <xf numFmtId="0" fontId="0" fillId="36" borderId="0" xfId="0" applyFill="1" applyBorder="1"/>
    <xf numFmtId="0" fontId="0" fillId="36" borderId="7" xfId="0" applyFill="1" applyBorder="1"/>
    <xf numFmtId="0" fontId="19" fillId="36" borderId="28" xfId="2" applyFill="1" applyBorder="1"/>
    <xf numFmtId="0" fontId="19" fillId="36" borderId="9" xfId="2" applyFill="1" applyBorder="1"/>
    <xf numFmtId="167" fontId="19" fillId="36" borderId="0" xfId="0" applyNumberFormat="1" applyFont="1" applyFill="1" applyBorder="1"/>
    <xf numFmtId="0" fontId="18" fillId="36" borderId="6" xfId="0" applyFont="1" applyFill="1" applyBorder="1" applyAlignment="1">
      <alignment horizontal="center"/>
    </xf>
    <xf numFmtId="0" fontId="19" fillId="36" borderId="6" xfId="0" applyFont="1" applyFill="1" applyBorder="1"/>
    <xf numFmtId="0" fontId="0" fillId="36" borderId="0" xfId="0" applyFill="1" applyBorder="1" applyAlignment="1">
      <alignment horizontal="left"/>
    </xf>
    <xf numFmtId="0" fontId="18" fillId="36" borderId="0" xfId="0" applyFont="1" applyFill="1" applyBorder="1"/>
    <xf numFmtId="0" fontId="19" fillId="36" borderId="28" xfId="2" applyFont="1" applyFill="1" applyBorder="1"/>
    <xf numFmtId="0" fontId="0" fillId="37" borderId="0" xfId="0" applyFill="1"/>
    <xf numFmtId="0" fontId="1" fillId="37" borderId="5" xfId="0" applyFont="1" applyFill="1" applyBorder="1"/>
    <xf numFmtId="0" fontId="0" fillId="37" borderId="26" xfId="0" applyFill="1" applyBorder="1"/>
    <xf numFmtId="0" fontId="0" fillId="37" borderId="6" xfId="0" applyFill="1" applyBorder="1"/>
    <xf numFmtId="0" fontId="1" fillId="37" borderId="1" xfId="0" applyFont="1" applyFill="1" applyBorder="1" applyAlignment="1">
      <alignment horizontal="center"/>
    </xf>
    <xf numFmtId="0" fontId="0" fillId="37" borderId="1" xfId="0" applyFill="1" applyBorder="1" applyAlignment="1">
      <alignment horizontal="center"/>
    </xf>
    <xf numFmtId="9" fontId="0" fillId="37" borderId="1" xfId="1" applyFont="1" applyFill="1" applyBorder="1" applyAlignment="1">
      <alignment horizontal="center"/>
    </xf>
    <xf numFmtId="9" fontId="0" fillId="15" borderId="1" xfId="1" applyFont="1" applyFill="1" applyBorder="1" applyAlignment="1">
      <alignment horizontal="center"/>
    </xf>
    <xf numFmtId="0" fontId="0" fillId="15" borderId="0" xfId="0" applyFill="1"/>
    <xf numFmtId="0" fontId="0" fillId="0" borderId="0" xfId="0" applyFill="1" applyBorder="1"/>
    <xf numFmtId="9" fontId="0" fillId="0" borderId="1" xfId="1" applyFont="1" applyBorder="1"/>
    <xf numFmtId="9" fontId="0" fillId="0" borderId="0" xfId="0" applyNumberFormat="1"/>
    <xf numFmtId="9" fontId="0" fillId="2" borderId="1" xfId="1" applyFont="1" applyFill="1" applyBorder="1" applyAlignment="1">
      <alignment horizontal="center"/>
    </xf>
    <xf numFmtId="0" fontId="0" fillId="38" borderId="1" xfId="0" applyFill="1" applyBorder="1"/>
    <xf numFmtId="0" fontId="19" fillId="38" borderId="1" xfId="0" applyFont="1" applyFill="1" applyBorder="1"/>
    <xf numFmtId="0" fontId="0" fillId="38" borderId="1" xfId="0" applyFill="1" applyBorder="1" applyAlignment="1">
      <alignment horizontal="center"/>
    </xf>
    <xf numFmtId="9" fontId="0" fillId="8" borderId="1" xfId="1" applyFont="1" applyFill="1" applyBorder="1" applyAlignment="1">
      <alignment horizontal="center"/>
    </xf>
    <xf numFmtId="0" fontId="0" fillId="8" borderId="0" xfId="0" applyFill="1"/>
    <xf numFmtId="0" fontId="0" fillId="2" borderId="0" xfId="0" applyFill="1"/>
    <xf numFmtId="0" fontId="3" fillId="0" borderId="2" xfId="0" applyFont="1" applyFill="1" applyBorder="1" applyAlignment="1">
      <alignment vertical="top"/>
    </xf>
    <xf numFmtId="0" fontId="6" fillId="10" borderId="1" xfId="0" applyFont="1" applyFill="1" applyBorder="1" applyAlignment="1">
      <alignment vertical="top"/>
    </xf>
    <xf numFmtId="0" fontId="3" fillId="11" borderId="1" xfId="0" applyFont="1" applyFill="1" applyBorder="1" applyAlignment="1">
      <alignment vertical="top"/>
    </xf>
    <xf numFmtId="0" fontId="8" fillId="0" borderId="1" xfId="0" applyFont="1" applyBorder="1" applyAlignment="1">
      <alignment vertical="top"/>
    </xf>
    <xf numFmtId="0" fontId="1" fillId="0" borderId="2" xfId="0" applyFont="1" applyFill="1" applyBorder="1"/>
    <xf numFmtId="0" fontId="4" fillId="0" borderId="6" xfId="0" applyFont="1" applyFill="1" applyBorder="1" applyAlignment="1">
      <alignment vertical="top"/>
    </xf>
    <xf numFmtId="0" fontId="4" fillId="0" borderId="7" xfId="0" applyFont="1" applyBorder="1" applyAlignment="1">
      <alignment vertical="top"/>
    </xf>
    <xf numFmtId="168" fontId="6" fillId="10" borderId="6" xfId="1" applyNumberFormat="1" applyFont="1" applyFill="1" applyBorder="1" applyAlignment="1">
      <alignment vertical="top"/>
    </xf>
    <xf numFmtId="0" fontId="0" fillId="0" borderId="3" xfId="0" applyBorder="1"/>
    <xf numFmtId="0" fontId="0" fillId="0" borderId="2" xfId="0" applyBorder="1"/>
    <xf numFmtId="9" fontId="1" fillId="0" borderId="4" xfId="0" applyNumberFormat="1" applyFont="1" applyBorder="1" applyAlignment="1">
      <alignment horizontal="center"/>
    </xf>
    <xf numFmtId="168" fontId="1" fillId="11" borderId="6" xfId="1" applyNumberFormat="1" applyFont="1" applyFill="1" applyBorder="1" applyAlignment="1">
      <alignment vertical="top"/>
    </xf>
    <xf numFmtId="168" fontId="1" fillId="14" borderId="6" xfId="1" applyNumberFormat="1" applyFont="1" applyFill="1" applyBorder="1" applyAlignment="1">
      <alignment vertical="top"/>
    </xf>
    <xf numFmtId="168" fontId="1" fillId="0" borderId="6" xfId="1" applyNumberFormat="1" applyFont="1" applyFill="1" applyBorder="1" applyAlignment="1">
      <alignment vertical="top"/>
    </xf>
    <xf numFmtId="0" fontId="1" fillId="36" borderId="1" xfId="0" applyFont="1" applyFill="1" applyBorder="1"/>
    <xf numFmtId="0" fontId="21" fillId="36" borderId="1" xfId="0" applyFont="1" applyFill="1" applyBorder="1" applyAlignment="1">
      <alignment horizontal="center" vertical="center" wrapText="1"/>
    </xf>
    <xf numFmtId="0" fontId="3" fillId="0" borderId="3" xfId="0" applyFont="1" applyBorder="1" applyAlignment="1">
      <alignment horizontal="right" vertical="top"/>
    </xf>
    <xf numFmtId="0" fontId="0" fillId="0" borderId="1" xfId="0" applyBorder="1" applyAlignment="1">
      <alignment horizontal="right"/>
    </xf>
    <xf numFmtId="0" fontId="1" fillId="36" borderId="1" xfId="0" applyFont="1" applyFill="1" applyBorder="1" applyAlignment="1">
      <alignment horizontal="right"/>
    </xf>
    <xf numFmtId="0" fontId="1" fillId="36" borderId="0" xfId="0" applyFont="1" applyFill="1"/>
    <xf numFmtId="0" fontId="0" fillId="36" borderId="0" xfId="0" applyFill="1" applyAlignment="1"/>
    <xf numFmtId="0" fontId="0" fillId="36" borderId="1" xfId="0" applyFill="1" applyBorder="1" applyAlignment="1">
      <alignment horizontal="right"/>
    </xf>
    <xf numFmtId="0" fontId="0" fillId="36" borderId="1" xfId="0" applyFill="1" applyBorder="1"/>
    <xf numFmtId="168" fontId="1" fillId="36" borderId="1" xfId="0" applyNumberFormat="1" applyFont="1" applyFill="1" applyBorder="1" applyAlignment="1">
      <alignment horizontal="right"/>
    </xf>
    <xf numFmtId="168" fontId="1" fillId="36" borderId="1" xfId="1" applyNumberFormat="1" applyFont="1" applyFill="1" applyBorder="1" applyAlignment="1">
      <alignment horizontal="right"/>
    </xf>
    <xf numFmtId="168" fontId="1" fillId="36" borderId="1" xfId="1" applyNumberFormat="1" applyFont="1" applyFill="1" applyBorder="1"/>
    <xf numFmtId="0" fontId="0" fillId="36" borderId="0" xfId="0" applyFill="1"/>
    <xf numFmtId="0" fontId="14" fillId="0" borderId="1" xfId="0" applyFont="1" applyBorder="1" applyAlignment="1">
      <alignment horizontal="center"/>
    </xf>
    <xf numFmtId="0" fontId="4" fillId="2" borderId="6" xfId="0" applyFont="1" applyFill="1" applyBorder="1" applyAlignment="1">
      <alignment vertical="top"/>
    </xf>
    <xf numFmtId="9" fontId="0" fillId="0" borderId="3" xfId="1" applyFont="1" applyBorder="1"/>
    <xf numFmtId="9" fontId="0" fillId="0" borderId="2" xfId="1" applyFont="1" applyBorder="1"/>
    <xf numFmtId="9" fontId="0" fillId="0" borderId="4" xfId="1" applyFont="1" applyBorder="1"/>
    <xf numFmtId="9" fontId="1" fillId="0" borderId="0" xfId="1" applyFont="1"/>
    <xf numFmtId="9" fontId="1" fillId="0" borderId="4" xfId="0" applyNumberFormat="1" applyFont="1" applyBorder="1"/>
    <xf numFmtId="0" fontId="0" fillId="11" borderId="1" xfId="0" applyNumberFormat="1" applyFont="1" applyFill="1" applyBorder="1" applyAlignment="1">
      <alignment vertical="top" wrapText="1"/>
    </xf>
    <xf numFmtId="168" fontId="0" fillId="0" borderId="6" xfId="1" applyNumberFormat="1" applyFont="1" applyBorder="1"/>
    <xf numFmtId="168" fontId="1" fillId="0" borderId="6" xfId="1" applyNumberFormat="1" applyFont="1" applyBorder="1"/>
    <xf numFmtId="0" fontId="1" fillId="0" borderId="1" xfId="0" applyFont="1" applyBorder="1" applyAlignment="1">
      <alignment horizontal="right"/>
    </xf>
    <xf numFmtId="0" fontId="0" fillId="0" borderId="1" xfId="0" applyFont="1" applyBorder="1"/>
    <xf numFmtId="165" fontId="0" fillId="0" borderId="1" xfId="0" applyNumberFormat="1" applyFont="1" applyBorder="1" applyAlignment="1">
      <alignment vertical="top" wrapText="1"/>
    </xf>
    <xf numFmtId="0" fontId="0" fillId="11" borderId="1" xfId="0" applyFont="1" applyFill="1" applyBorder="1" applyAlignment="1">
      <alignment vertical="top" wrapText="1"/>
    </xf>
    <xf numFmtId="164" fontId="0" fillId="0" borderId="1" xfId="0" applyNumberFormat="1" applyFont="1" applyBorder="1" applyAlignment="1">
      <alignment horizontal="left" vertical="top" wrapText="1"/>
    </xf>
    <xf numFmtId="0" fontId="1" fillId="0" borderId="1" xfId="0" applyNumberFormat="1" applyFont="1" applyBorder="1" applyAlignment="1">
      <alignment horizontal="left" vertical="top" wrapText="1"/>
    </xf>
    <xf numFmtId="0" fontId="10" fillId="0" borderId="1" xfId="0" applyFont="1" applyBorder="1" applyAlignment="1">
      <alignment horizontal="center"/>
    </xf>
    <xf numFmtId="0" fontId="11" fillId="0" borderId="1" xfId="0" applyFont="1" applyBorder="1" applyAlignment="1">
      <alignment horizontal="center"/>
    </xf>
    <xf numFmtId="0" fontId="0" fillId="0" borderId="3" xfId="0" applyNumberFormat="1" applyFont="1" applyBorder="1" applyAlignment="1">
      <alignment horizontal="center" vertical="top" wrapText="1"/>
    </xf>
    <xf numFmtId="0" fontId="0" fillId="0" borderId="4" xfId="0" applyNumberFormat="1" applyFont="1" applyBorder="1" applyAlignment="1">
      <alignment horizontal="center" vertical="top" wrapText="1"/>
    </xf>
    <xf numFmtId="0" fontId="0" fillId="0" borderId="4" xfId="0" applyFont="1" applyBorder="1" applyAlignment="1">
      <alignment horizontal="center" vertical="top" wrapText="1"/>
    </xf>
    <xf numFmtId="0" fontId="0" fillId="0" borderId="5" xfId="0" applyFont="1" applyBorder="1" applyAlignment="1">
      <alignment vertical="top" wrapText="1"/>
    </xf>
    <xf numFmtId="0" fontId="11" fillId="0" borderId="6" xfId="0" applyFont="1" applyBorder="1" applyAlignment="1">
      <alignment horizontal="center"/>
    </xf>
    <xf numFmtId="0" fontId="0" fillId="11" borderId="3" xfId="0" applyNumberFormat="1" applyFont="1" applyFill="1" applyBorder="1" applyAlignment="1">
      <alignment horizontal="center" vertical="top" wrapText="1"/>
    </xf>
    <xf numFmtId="0" fontId="0" fillId="11" borderId="4" xfId="0" applyNumberFormat="1" applyFont="1" applyFill="1" applyBorder="1" applyAlignment="1">
      <alignment horizontal="center" vertical="top" wrapText="1"/>
    </xf>
    <xf numFmtId="0" fontId="0" fillId="11" borderId="2" xfId="0" applyNumberFormat="1" applyFont="1" applyFill="1" applyBorder="1" applyAlignment="1">
      <alignment horizontal="center" vertical="top" wrapText="1"/>
    </xf>
    <xf numFmtId="0" fontId="0" fillId="5" borderId="1" xfId="0" applyFill="1" applyBorder="1" applyAlignment="1">
      <alignment horizontal="left"/>
    </xf>
    <xf numFmtId="168" fontId="0" fillId="0" borderId="5" xfId="1" applyNumberFormat="1" applyFont="1" applyBorder="1"/>
    <xf numFmtId="0" fontId="1" fillId="0" borderId="3" xfId="0" applyFont="1" applyBorder="1"/>
    <xf numFmtId="0" fontId="1" fillId="0" borderId="2" xfId="0" applyFont="1" applyBorder="1"/>
    <xf numFmtId="168" fontId="0" fillId="0" borderId="9" xfId="1" applyNumberFormat="1" applyFont="1" applyBorder="1"/>
    <xf numFmtId="168" fontId="0" fillId="5" borderId="5" xfId="1" applyNumberFormat="1" applyFont="1" applyFill="1" applyBorder="1"/>
    <xf numFmtId="0" fontId="0" fillId="47" borderId="0" xfId="0" applyFill="1"/>
    <xf numFmtId="0" fontId="0" fillId="47" borderId="1" xfId="0" applyNumberFormat="1" applyFont="1" applyFill="1" applyBorder="1" applyAlignment="1">
      <alignment horizontal="center" vertical="top" wrapText="1"/>
    </xf>
    <xf numFmtId="0" fontId="11" fillId="47" borderId="1" xfId="0" applyFont="1" applyFill="1" applyBorder="1" applyAlignment="1">
      <alignment horizontal="center"/>
    </xf>
    <xf numFmtId="0" fontId="0" fillId="47" borderId="1" xfId="0" applyFont="1" applyFill="1" applyBorder="1" applyAlignment="1">
      <alignment horizontal="center" vertical="top" wrapText="1"/>
    </xf>
    <xf numFmtId="3" fontId="0" fillId="0" borderId="1" xfId="0" applyNumberFormat="1" applyBorder="1"/>
    <xf numFmtId="9" fontId="1" fillId="0" borderId="1" xfId="1" applyFont="1" applyBorder="1" applyAlignment="1">
      <alignment horizontal="right"/>
    </xf>
    <xf numFmtId="168" fontId="0" fillId="0" borderId="1" xfId="1" applyNumberFormat="1" applyFont="1" applyBorder="1"/>
    <xf numFmtId="0" fontId="11" fillId="0" borderId="0" xfId="0" applyFont="1" applyFill="1" applyBorder="1"/>
    <xf numFmtId="0" fontId="11" fillId="0" borderId="0" xfId="0" applyFont="1"/>
    <xf numFmtId="0" fontId="1" fillId="0" borderId="1" xfId="0" applyFont="1" applyFill="1" applyBorder="1"/>
    <xf numFmtId="168" fontId="1" fillId="0" borderId="1" xfId="1" applyNumberFormat="1" applyFont="1" applyBorder="1"/>
    <xf numFmtId="0" fontId="0" fillId="48" borderId="1" xfId="0" applyFill="1" applyBorder="1"/>
    <xf numFmtId="168" fontId="0" fillId="48" borderId="1" xfId="1" applyNumberFormat="1" applyFont="1" applyFill="1" applyBorder="1"/>
    <xf numFmtId="0" fontId="0" fillId="49" borderId="1" xfId="0" applyFill="1" applyBorder="1"/>
    <xf numFmtId="168" fontId="0" fillId="49" borderId="1" xfId="1" applyNumberFormat="1" applyFont="1" applyFill="1" applyBorder="1"/>
    <xf numFmtId="3" fontId="1" fillId="0" borderId="1" xfId="0" applyNumberFormat="1" applyFont="1" applyBorder="1"/>
    <xf numFmtId="0" fontId="0" fillId="39" borderId="0" xfId="0" applyFill="1" applyBorder="1" applyAlignment="1">
      <alignment horizontal="center"/>
    </xf>
    <xf numFmtId="0" fontId="0" fillId="41" borderId="0" xfId="0" applyNumberFormat="1" applyFont="1" applyFill="1" applyBorder="1" applyAlignment="1">
      <alignment horizontal="center" vertical="top" wrapText="1"/>
    </xf>
    <xf numFmtId="0" fontId="0" fillId="43" borderId="0" xfId="0" applyNumberFormat="1" applyFont="1" applyFill="1" applyBorder="1" applyAlignment="1">
      <alignment horizontal="center" vertical="top" wrapText="1"/>
    </xf>
    <xf numFmtId="0" fontId="0" fillId="12" borderId="0" xfId="0" applyNumberFormat="1" applyFont="1" applyFill="1" applyBorder="1" applyAlignment="1">
      <alignment horizontal="center" vertical="top" wrapText="1"/>
    </xf>
    <xf numFmtId="0" fontId="0" fillId="38" borderId="0" xfId="0" applyNumberFormat="1" applyFont="1" applyFill="1" applyBorder="1" applyAlignment="1">
      <alignment horizontal="center" vertical="top" wrapText="1"/>
    </xf>
    <xf numFmtId="0" fontId="0" fillId="5" borderId="0" xfId="0" applyNumberFormat="1" applyFont="1" applyFill="1" applyBorder="1" applyAlignment="1">
      <alignment horizontal="center" vertical="top" wrapText="1"/>
    </xf>
    <xf numFmtId="0" fontId="0" fillId="40" borderId="0" xfId="0" applyFill="1" applyBorder="1" applyAlignment="1">
      <alignment horizontal="center"/>
    </xf>
    <xf numFmtId="0" fontId="0" fillId="38" borderId="0" xfId="0" applyFill="1" applyBorder="1" applyAlignment="1">
      <alignment horizontal="center"/>
    </xf>
    <xf numFmtId="0" fontId="0" fillId="5" borderId="0" xfId="0" applyFill="1" applyBorder="1" applyAlignment="1">
      <alignment horizontal="center"/>
    </xf>
    <xf numFmtId="0" fontId="0" fillId="41" borderId="0" xfId="0" applyFill="1" applyBorder="1" applyAlignment="1">
      <alignment horizontal="center"/>
    </xf>
    <xf numFmtId="0" fontId="0" fillId="41" borderId="0" xfId="0" applyNumberFormat="1" applyFill="1" applyBorder="1" applyAlignment="1">
      <alignment horizontal="center" vertical="top" wrapText="1"/>
    </xf>
    <xf numFmtId="0" fontId="0" fillId="42" borderId="0" xfId="0" applyNumberFormat="1" applyFont="1" applyFill="1" applyBorder="1" applyAlignment="1">
      <alignment horizontal="center" vertical="top" wrapText="1"/>
    </xf>
    <xf numFmtId="0" fontId="0" fillId="42" borderId="0" xfId="0" applyNumberFormat="1" applyFill="1" applyBorder="1" applyAlignment="1">
      <alignment horizontal="center" vertical="top" wrapText="1"/>
    </xf>
    <xf numFmtId="0" fontId="0" fillId="45" borderId="0" xfId="0" applyNumberFormat="1" applyFont="1" applyFill="1" applyBorder="1" applyAlignment="1">
      <alignment horizontal="center" vertical="top" wrapText="1"/>
    </xf>
    <xf numFmtId="0" fontId="0" fillId="44" borderId="0" xfId="0" applyNumberFormat="1" applyFont="1" applyFill="1" applyBorder="1" applyAlignment="1">
      <alignment horizontal="center" vertical="top" wrapText="1"/>
    </xf>
    <xf numFmtId="0" fontId="0" fillId="46" borderId="0" xfId="0" applyNumberFormat="1" applyFont="1" applyFill="1" applyBorder="1" applyAlignment="1">
      <alignment horizontal="center" vertical="top" wrapText="1"/>
    </xf>
    <xf numFmtId="0" fontId="1" fillId="9" borderId="0" xfId="0" applyFont="1" applyFill="1" applyAlignment="1">
      <alignment horizontal="left" vertical="center"/>
    </xf>
    <xf numFmtId="0" fontId="1" fillId="3" borderId="0" xfId="0" applyFont="1" applyFill="1" applyAlignment="1">
      <alignment horizontal="left" vertical="center"/>
    </xf>
    <xf numFmtId="0" fontId="0" fillId="9" borderId="0" xfId="0" applyFill="1"/>
    <xf numFmtId="0" fontId="0" fillId="51" borderId="0" xfId="0" applyFill="1"/>
    <xf numFmtId="0" fontId="0" fillId="40" borderId="0" xfId="0" applyFill="1"/>
    <xf numFmtId="0" fontId="0" fillId="3" borderId="0" xfId="0" applyFill="1"/>
    <xf numFmtId="0" fontId="0" fillId="5" borderId="0" xfId="0" applyFill="1"/>
    <xf numFmtId="0" fontId="0" fillId="11" borderId="0" xfId="0" applyFill="1"/>
    <xf numFmtId="0" fontId="1" fillId="0" borderId="3" xfId="0" applyNumberFormat="1" applyFont="1" applyBorder="1" applyAlignment="1">
      <alignment horizontal="left" vertical="top" wrapText="1"/>
    </xf>
    <xf numFmtId="0" fontId="1" fillId="9" borderId="23" xfId="0" applyFont="1" applyFill="1" applyBorder="1" applyAlignment="1">
      <alignment horizontal="center" vertical="center" wrapText="1"/>
    </xf>
    <xf numFmtId="0" fontId="1" fillId="9" borderId="24" xfId="0" applyFont="1" applyFill="1" applyBorder="1" applyAlignment="1">
      <alignment horizontal="center" vertical="center" wrapText="1"/>
    </xf>
    <xf numFmtId="0" fontId="1" fillId="11" borderId="24" xfId="0" applyFont="1" applyFill="1" applyBorder="1" applyAlignment="1">
      <alignment horizontal="center" vertical="center" wrapText="1"/>
    </xf>
    <xf numFmtId="0" fontId="1" fillId="3" borderId="24"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40" borderId="24" xfId="0" applyFont="1" applyFill="1" applyBorder="1" applyAlignment="1">
      <alignment horizontal="center" vertical="center" wrapText="1"/>
    </xf>
    <xf numFmtId="0" fontId="1" fillId="50" borderId="24"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1" fillId="9" borderId="25" xfId="0" applyFont="1" applyFill="1" applyBorder="1" applyAlignment="1">
      <alignment horizontal="center" vertical="center" wrapText="1"/>
    </xf>
    <xf numFmtId="0" fontId="1" fillId="5" borderId="23"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0" fillId="52" borderId="0" xfId="0" applyFill="1"/>
    <xf numFmtId="0" fontId="1" fillId="52" borderId="0" xfId="0" applyFont="1" applyFill="1" applyBorder="1" applyAlignment="1">
      <alignment horizontal="left"/>
    </xf>
    <xf numFmtId="0" fontId="1" fillId="52" borderId="0" xfId="0" applyFont="1" applyFill="1"/>
    <xf numFmtId="0" fontId="1" fillId="0" borderId="1" xfId="0" applyFont="1" applyFill="1" applyBorder="1" applyAlignment="1">
      <alignment wrapText="1"/>
    </xf>
    <xf numFmtId="0" fontId="0" fillId="5" borderId="1" xfId="0" applyFill="1" applyBorder="1"/>
    <xf numFmtId="0" fontId="0" fillId="39" borderId="1" xfId="0" applyFill="1" applyBorder="1"/>
    <xf numFmtId="0" fontId="0" fillId="0" borderId="1" xfId="0" applyFill="1" applyBorder="1"/>
    <xf numFmtId="0" fontId="1" fillId="0" borderId="1" xfId="0" applyFont="1" applyFill="1" applyBorder="1" applyAlignment="1">
      <alignment horizontal="right"/>
    </xf>
    <xf numFmtId="168" fontId="0" fillId="39" borderId="1" xfId="1" applyNumberFormat="1" applyFont="1" applyFill="1" applyBorder="1"/>
    <xf numFmtId="168" fontId="0" fillId="5" borderId="1" xfId="1" applyNumberFormat="1" applyFont="1" applyFill="1" applyBorder="1"/>
    <xf numFmtId="0" fontId="11" fillId="0" borderId="0" xfId="0" applyFont="1" applyAlignment="1">
      <alignment horizontal="center"/>
    </xf>
    <xf numFmtId="0" fontId="0" fillId="0" borderId="0" xfId="0" applyAlignment="1">
      <alignment horizontal="right"/>
    </xf>
    <xf numFmtId="0" fontId="11" fillId="6" borderId="0" xfId="0" applyFont="1" applyFill="1"/>
    <xf numFmtId="0" fontId="11" fillId="0" borderId="0" xfId="0" applyFont="1" applyAlignment="1">
      <alignment horizontal="right"/>
    </xf>
    <xf numFmtId="0" fontId="11" fillId="6" borderId="0" xfId="0" applyFont="1" applyFill="1" applyAlignment="1">
      <alignment horizontal="center"/>
    </xf>
    <xf numFmtId="0" fontId="11" fillId="0" borderId="23" xfId="0" applyFont="1" applyBorder="1"/>
    <xf numFmtId="0" fontId="11" fillId="0" borderId="27" xfId="0" applyFont="1" applyBorder="1" applyAlignment="1">
      <alignment horizontal="center"/>
    </xf>
    <xf numFmtId="0" fontId="0" fillId="0" borderId="27" xfId="0" applyBorder="1" applyAlignment="1">
      <alignment horizontal="center"/>
    </xf>
    <xf numFmtId="0" fontId="0" fillId="0" borderId="8" xfId="0" applyBorder="1" applyAlignment="1">
      <alignment horizontal="center"/>
    </xf>
    <xf numFmtId="0" fontId="11" fillId="0" borderId="25" xfId="0" applyFont="1" applyBorder="1"/>
    <xf numFmtId="0" fontId="11" fillId="0" borderId="28" xfId="0" applyFont="1"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11" fillId="0" borderId="5" xfId="0" applyFont="1" applyBorder="1"/>
    <xf numFmtId="0" fontId="0" fillId="0" borderId="26" xfId="0" applyBorder="1" applyAlignment="1">
      <alignment horizontal="center"/>
    </xf>
    <xf numFmtId="0" fontId="0" fillId="0" borderId="6" xfId="0" applyBorder="1" applyAlignment="1">
      <alignment horizontal="center"/>
    </xf>
    <xf numFmtId="168" fontId="0" fillId="0" borderId="0" xfId="1" applyNumberFormat="1" applyFont="1"/>
    <xf numFmtId="168" fontId="1" fillId="0" borderId="0" xfId="1" applyNumberFormat="1" applyFont="1"/>
    <xf numFmtId="0" fontId="22" fillId="0" borderId="0" xfId="0" applyFont="1"/>
    <xf numFmtId="0" fontId="22" fillId="0" borderId="0" xfId="0" applyFont="1" applyAlignment="1">
      <alignment horizontal="center"/>
    </xf>
    <xf numFmtId="168" fontId="22" fillId="0" borderId="0" xfId="1" applyNumberFormat="1" applyFont="1"/>
    <xf numFmtId="0" fontId="0" fillId="0" borderId="0" xfId="0" applyNumberFormat="1" applyFont="1" applyBorder="1" applyAlignment="1">
      <alignment horizontal="center" vertical="top" wrapText="1"/>
    </xf>
    <xf numFmtId="0" fontId="1" fillId="16" borderId="0" xfId="0" applyFont="1" applyFill="1" applyBorder="1" applyAlignment="1">
      <alignment vertical="top" wrapText="1"/>
    </xf>
    <xf numFmtId="0" fontId="13" fillId="0" borderId="0" xfId="0" applyFont="1"/>
    <xf numFmtId="0" fontId="13" fillId="0" borderId="0" xfId="0" applyFont="1" applyAlignment="1">
      <alignment horizontal="center"/>
    </xf>
    <xf numFmtId="168" fontId="13" fillId="0" borderId="0" xfId="1" applyNumberFormat="1" applyFont="1"/>
    <xf numFmtId="0" fontId="0" fillId="9" borderId="0" xfId="0" applyFill="1" applyAlignment="1">
      <alignment horizontal="center"/>
    </xf>
    <xf numFmtId="168" fontId="0" fillId="9" borderId="0" xfId="1" applyNumberFormat="1" applyFont="1" applyFill="1"/>
    <xf numFmtId="0" fontId="0" fillId="0" borderId="5" xfId="0" applyNumberFormat="1" applyFont="1" applyBorder="1" applyAlignment="1">
      <alignment horizontal="center" vertical="top" wrapText="1"/>
    </xf>
    <xf numFmtId="0" fontId="1" fillId="0" borderId="26" xfId="0" applyNumberFormat="1" applyFont="1" applyBorder="1" applyAlignment="1">
      <alignment horizontal="center" vertical="top" wrapText="1"/>
    </xf>
    <xf numFmtId="0" fontId="0" fillId="0" borderId="23" xfId="0" applyNumberFormat="1" applyFont="1" applyBorder="1" applyAlignment="1">
      <alignment horizontal="center" vertical="top" wrapText="1"/>
    </xf>
    <xf numFmtId="0" fontId="0" fillId="0" borderId="27" xfId="0" applyNumberFormat="1" applyFont="1" applyBorder="1" applyAlignment="1">
      <alignment horizontal="center" vertical="top" wrapText="1"/>
    </xf>
    <xf numFmtId="0" fontId="0" fillId="0" borderId="24" xfId="0" applyNumberFormat="1" applyFont="1" applyBorder="1" applyAlignment="1">
      <alignment horizontal="center" vertical="top" wrapText="1"/>
    </xf>
    <xf numFmtId="0" fontId="0" fillId="0" borderId="25" xfId="0" applyNumberFormat="1" applyFont="1" applyBorder="1" applyAlignment="1">
      <alignment horizontal="center" vertical="top" wrapText="1"/>
    </xf>
    <xf numFmtId="0" fontId="0" fillId="0" borderId="28" xfId="0" applyNumberFormat="1" applyFont="1" applyBorder="1" applyAlignment="1">
      <alignment horizontal="center" vertical="top" wrapText="1"/>
    </xf>
    <xf numFmtId="0" fontId="0" fillId="5" borderId="24" xfId="0" applyNumberFormat="1" applyFont="1" applyFill="1" applyBorder="1" applyAlignment="1">
      <alignment horizontal="center" vertical="top" wrapText="1"/>
    </xf>
    <xf numFmtId="0" fontId="0" fillId="17" borderId="7" xfId="0" applyNumberFormat="1" applyFont="1" applyFill="1" applyBorder="1" applyAlignment="1">
      <alignment horizontal="center" vertical="top" wrapText="1"/>
    </xf>
    <xf numFmtId="0" fontId="1" fillId="0" borderId="5" xfId="0" applyNumberFormat="1" applyFont="1" applyBorder="1" applyAlignment="1">
      <alignment horizontal="center" vertical="top" wrapText="1"/>
    </xf>
    <xf numFmtId="0" fontId="1" fillId="9" borderId="0" xfId="0" applyFont="1" applyFill="1"/>
    <xf numFmtId="0" fontId="11" fillId="9" borderId="0" xfId="0" applyFont="1" applyFill="1" applyAlignment="1">
      <alignment horizontal="center"/>
    </xf>
    <xf numFmtId="0" fontId="0" fillId="9" borderId="0" xfId="0" applyFont="1" applyFill="1"/>
    <xf numFmtId="0" fontId="11" fillId="9" borderId="0" xfId="0" applyFont="1" applyFill="1" applyAlignment="1">
      <alignment horizontal="left"/>
    </xf>
    <xf numFmtId="0" fontId="1" fillId="9" borderId="5" xfId="0" applyFont="1" applyFill="1" applyBorder="1"/>
    <xf numFmtId="0" fontId="1" fillId="9" borderId="26" xfId="0" applyFont="1" applyFill="1" applyBorder="1" applyAlignment="1">
      <alignment horizontal="center"/>
    </xf>
    <xf numFmtId="0" fontId="1" fillId="9" borderId="6" xfId="0" applyFont="1" applyFill="1" applyBorder="1" applyAlignment="1">
      <alignment horizontal="center"/>
    </xf>
    <xf numFmtId="168" fontId="1" fillId="9" borderId="0" xfId="1" applyNumberFormat="1" applyFont="1" applyFill="1"/>
    <xf numFmtId="0" fontId="11" fillId="9" borderId="0" xfId="0" applyFont="1" applyFill="1"/>
    <xf numFmtId="0" fontId="10" fillId="0" borderId="23" xfId="0" applyNumberFormat="1" applyFont="1" applyBorder="1" applyAlignment="1">
      <alignment horizontal="center" vertical="top" wrapText="1"/>
    </xf>
    <xf numFmtId="0" fontId="1" fillId="0" borderId="27" xfId="0" applyFont="1" applyBorder="1" applyAlignment="1">
      <alignment vertical="top" wrapText="1"/>
    </xf>
    <xf numFmtId="0" fontId="0" fillId="0" borderId="8" xfId="0" applyBorder="1" applyAlignment="1"/>
    <xf numFmtId="0" fontId="11" fillId="2" borderId="24" xfId="0" applyNumberFormat="1" applyFont="1" applyFill="1" applyBorder="1" applyAlignment="1">
      <alignment horizontal="center" vertical="top" wrapText="1"/>
    </xf>
    <xf numFmtId="0" fontId="0" fillId="2" borderId="0" xfId="0" applyFill="1" applyBorder="1" applyAlignment="1">
      <alignment horizontal="center"/>
    </xf>
    <xf numFmtId="0" fontId="0" fillId="2" borderId="0" xfId="0" applyFill="1" applyBorder="1" applyAlignment="1">
      <alignment vertical="top" wrapText="1"/>
    </xf>
    <xf numFmtId="0" fontId="11" fillId="11" borderId="24" xfId="0" applyNumberFormat="1" applyFont="1" applyFill="1" applyBorder="1" applyAlignment="1">
      <alignment horizontal="center" vertical="top" wrapText="1"/>
    </xf>
    <xf numFmtId="0" fontId="0" fillId="11" borderId="0" xfId="0" applyFill="1" applyBorder="1" applyAlignment="1">
      <alignment horizontal="center"/>
    </xf>
    <xf numFmtId="0" fontId="0" fillId="11" borderId="0" xfId="0" applyFill="1" applyBorder="1" applyAlignment="1">
      <alignment vertical="top" wrapText="1"/>
    </xf>
    <xf numFmtId="0" fontId="0" fillId="11" borderId="0" xfId="0" applyFont="1" applyFill="1" applyBorder="1" applyAlignment="1">
      <alignment vertical="top" wrapText="1"/>
    </xf>
    <xf numFmtId="0" fontId="11" fillId="40" borderId="24" xfId="0" applyNumberFormat="1" applyFont="1" applyFill="1" applyBorder="1" applyAlignment="1">
      <alignment horizontal="center" vertical="top" wrapText="1"/>
    </xf>
    <xf numFmtId="0" fontId="0" fillId="40" borderId="0" xfId="0" applyFill="1" applyBorder="1" applyAlignment="1">
      <alignment vertical="top" wrapText="1"/>
    </xf>
    <xf numFmtId="0" fontId="0" fillId="40" borderId="0" xfId="0" applyFont="1" applyFill="1" applyBorder="1" applyAlignment="1">
      <alignment vertical="top" wrapText="1"/>
    </xf>
    <xf numFmtId="0" fontId="11" fillId="3" borderId="24" xfId="0" applyNumberFormat="1" applyFont="1" applyFill="1" applyBorder="1" applyAlignment="1">
      <alignment horizontal="center" vertical="top" wrapText="1"/>
    </xf>
    <xf numFmtId="0" fontId="0" fillId="3" borderId="0" xfId="0" applyFill="1" applyBorder="1" applyAlignment="1">
      <alignment horizontal="center"/>
    </xf>
    <xf numFmtId="0" fontId="0" fillId="3" borderId="0" xfId="0" applyFill="1" applyBorder="1" applyAlignment="1">
      <alignment vertical="top" wrapText="1"/>
    </xf>
    <xf numFmtId="0" fontId="11" fillId="8" borderId="24" xfId="0" applyNumberFormat="1" applyFont="1" applyFill="1" applyBorder="1" applyAlignment="1">
      <alignment horizontal="center" vertical="top" wrapText="1"/>
    </xf>
    <xf numFmtId="0" fontId="0" fillId="8" borderId="0" xfId="0" applyFill="1" applyBorder="1" applyAlignment="1">
      <alignment horizontal="center"/>
    </xf>
    <xf numFmtId="0" fontId="0" fillId="8" borderId="0" xfId="0" applyFill="1" applyBorder="1" applyAlignment="1">
      <alignment vertical="top" wrapText="1"/>
    </xf>
    <xf numFmtId="0" fontId="11" fillId="5" borderId="24" xfId="0" applyNumberFormat="1" applyFont="1" applyFill="1" applyBorder="1" applyAlignment="1">
      <alignment horizontal="center" vertical="top" wrapText="1"/>
    </xf>
    <xf numFmtId="0" fontId="0" fillId="5" borderId="0" xfId="0" applyFill="1" applyBorder="1" applyAlignment="1">
      <alignment vertical="top" wrapText="1"/>
    </xf>
    <xf numFmtId="0" fontId="11" fillId="9" borderId="25" xfId="0" applyNumberFormat="1" applyFont="1" applyFill="1" applyBorder="1" applyAlignment="1">
      <alignment horizontal="center" vertical="top" wrapText="1"/>
    </xf>
    <xf numFmtId="0" fontId="0" fillId="9" borderId="28" xfId="0" applyFill="1" applyBorder="1" applyAlignment="1">
      <alignment horizontal="center"/>
    </xf>
    <xf numFmtId="0" fontId="0" fillId="9" borderId="28" xfId="0" applyFill="1" applyBorder="1" applyAlignment="1">
      <alignment vertical="top" wrapText="1"/>
    </xf>
    <xf numFmtId="0" fontId="0" fillId="2" borderId="7" xfId="0" applyFill="1" applyBorder="1" applyAlignment="1">
      <alignment horizontal="center"/>
    </xf>
    <xf numFmtId="0" fontId="0" fillId="11" borderId="7" xfId="0" applyFill="1" applyBorder="1" applyAlignment="1">
      <alignment horizontal="center"/>
    </xf>
    <xf numFmtId="0" fontId="0" fillId="40" borderId="7" xfId="0" applyFill="1" applyBorder="1" applyAlignment="1">
      <alignment horizontal="center"/>
    </xf>
    <xf numFmtId="0" fontId="0" fillId="3" borderId="7" xfId="0" applyFill="1" applyBorder="1" applyAlignment="1">
      <alignment horizontal="center"/>
    </xf>
    <xf numFmtId="0" fontId="0" fillId="8" borderId="7" xfId="0" applyFill="1" applyBorder="1" applyAlignment="1">
      <alignment horizontal="center"/>
    </xf>
    <xf numFmtId="0" fontId="0" fillId="5" borderId="7" xfId="0" applyFill="1" applyBorder="1" applyAlignment="1">
      <alignment horizontal="center"/>
    </xf>
    <xf numFmtId="0" fontId="0" fillId="9" borderId="9" xfId="0" applyFill="1" applyBorder="1" applyAlignment="1">
      <alignment horizontal="center"/>
    </xf>
    <xf numFmtId="0" fontId="0" fillId="9" borderId="23" xfId="0" applyFont="1" applyFill="1" applyBorder="1"/>
    <xf numFmtId="0" fontId="1" fillId="9" borderId="27" xfId="0" applyFont="1" applyFill="1" applyBorder="1" applyAlignment="1">
      <alignment horizontal="left" vertical="top" wrapText="1"/>
    </xf>
    <xf numFmtId="0" fontId="10" fillId="9" borderId="27" xfId="0" applyFont="1" applyFill="1" applyBorder="1" applyAlignment="1">
      <alignment horizontal="left" vertical="top" wrapText="1"/>
    </xf>
    <xf numFmtId="0" fontId="0" fillId="9" borderId="24" xfId="0" applyFont="1" applyFill="1" applyBorder="1"/>
    <xf numFmtId="0" fontId="0" fillId="9" borderId="25" xfId="0" applyFont="1" applyFill="1" applyBorder="1"/>
    <xf numFmtId="0" fontId="0" fillId="9" borderId="30" xfId="0" applyFont="1" applyFill="1" applyBorder="1"/>
    <xf numFmtId="0" fontId="1" fillId="9" borderId="25" xfId="0" applyFont="1" applyFill="1" applyBorder="1" applyAlignment="1">
      <alignment vertical="top" wrapText="1"/>
    </xf>
    <xf numFmtId="0" fontId="1" fillId="9" borderId="0" xfId="0" applyFont="1" applyFill="1" applyBorder="1" applyAlignment="1">
      <alignment vertical="top" wrapText="1"/>
    </xf>
    <xf numFmtId="0" fontId="1" fillId="9" borderId="28" xfId="0" applyFont="1" applyFill="1" applyBorder="1" applyAlignment="1">
      <alignment vertical="top" wrapText="1"/>
    </xf>
    <xf numFmtId="0" fontId="1" fillId="9" borderId="27" xfId="0" applyFont="1" applyFill="1" applyBorder="1" applyAlignment="1">
      <alignment vertical="top" wrapText="1"/>
    </xf>
    <xf numFmtId="0" fontId="1" fillId="9" borderId="29" xfId="0" applyFont="1" applyFill="1" applyBorder="1" applyAlignment="1">
      <alignment vertical="top" wrapText="1"/>
    </xf>
    <xf numFmtId="0" fontId="0" fillId="9" borderId="6" xfId="0" applyNumberFormat="1" applyFont="1" applyFill="1" applyBorder="1" applyAlignment="1">
      <alignment horizontal="center" vertical="top" wrapText="1"/>
    </xf>
    <xf numFmtId="0" fontId="0" fillId="9" borderId="7" xfId="0" applyNumberFormat="1" applyFont="1" applyFill="1" applyBorder="1" applyAlignment="1">
      <alignment horizontal="center" vertical="top" wrapText="1"/>
    </xf>
    <xf numFmtId="0" fontId="0" fillId="9" borderId="5" xfId="0" applyNumberFormat="1" applyFont="1" applyFill="1" applyBorder="1" applyAlignment="1">
      <alignment horizontal="center" vertical="top" wrapText="1"/>
    </xf>
    <xf numFmtId="0" fontId="0" fillId="9" borderId="26" xfId="0" applyNumberFormat="1" applyFont="1" applyFill="1" applyBorder="1" applyAlignment="1">
      <alignment horizontal="center" vertical="top" wrapText="1"/>
    </xf>
    <xf numFmtId="0" fontId="0" fillId="9" borderId="24" xfId="0" applyNumberFormat="1" applyFont="1" applyFill="1" applyBorder="1" applyAlignment="1">
      <alignment horizontal="center" vertical="top" wrapText="1"/>
    </xf>
    <xf numFmtId="0" fontId="0" fillId="9" borderId="0" xfId="0" applyNumberFormat="1" applyFont="1" applyFill="1" applyBorder="1" applyAlignment="1">
      <alignment horizontal="center" vertical="top" wrapText="1"/>
    </xf>
    <xf numFmtId="0" fontId="0" fillId="4" borderId="24" xfId="0" applyNumberFormat="1" applyFont="1" applyFill="1" applyBorder="1" applyAlignment="1">
      <alignment horizontal="center" vertical="top" wrapText="1"/>
    </xf>
    <xf numFmtId="0" fontId="0" fillId="4" borderId="0" xfId="0" applyNumberFormat="1" applyFont="1" applyFill="1" applyBorder="1" applyAlignment="1">
      <alignment horizontal="center" vertical="top" wrapText="1"/>
    </xf>
    <xf numFmtId="0" fontId="0" fillId="3" borderId="24" xfId="0" applyNumberFormat="1" applyFont="1" applyFill="1" applyBorder="1" applyAlignment="1">
      <alignment horizontal="center" vertical="top" wrapText="1"/>
    </xf>
    <xf numFmtId="0" fontId="0" fillId="3" borderId="0" xfId="0" applyNumberFormat="1" applyFont="1" applyFill="1" applyBorder="1" applyAlignment="1">
      <alignment horizontal="center" vertical="top" wrapText="1"/>
    </xf>
    <xf numFmtId="0" fontId="0" fillId="0" borderId="0" xfId="0" applyNumberFormat="1" applyFont="1" applyBorder="1" applyAlignment="1">
      <alignment vertical="top"/>
    </xf>
    <xf numFmtId="0" fontId="0" fillId="9" borderId="21" xfId="0" applyFont="1" applyFill="1" applyBorder="1"/>
    <xf numFmtId="0" fontId="1" fillId="52" borderId="0" xfId="0" applyFont="1" applyFill="1" applyAlignment="1">
      <alignment vertical="top" wrapText="1"/>
    </xf>
    <xf numFmtId="0" fontId="1" fillId="52" borderId="0" xfId="0" applyFont="1" applyFill="1" applyAlignment="1">
      <alignment horizontal="center" wrapText="1"/>
    </xf>
    <xf numFmtId="0" fontId="1" fillId="50" borderId="0" xfId="0" applyFont="1" applyFill="1" applyAlignment="1">
      <alignment vertical="top" wrapText="1"/>
    </xf>
    <xf numFmtId="1" fontId="1" fillId="50" borderId="0" xfId="0" applyNumberFormat="1" applyFont="1" applyFill="1" applyAlignment="1">
      <alignment horizontal="center" vertical="top" wrapText="1"/>
    </xf>
    <xf numFmtId="0" fontId="1" fillId="50" borderId="0" xfId="0" applyFont="1" applyFill="1" applyAlignment="1">
      <alignment horizontal="center" vertical="top" wrapText="1"/>
    </xf>
    <xf numFmtId="0" fontId="3" fillId="7" borderId="0" xfId="0" applyFont="1" applyFill="1" applyAlignment="1">
      <alignment horizontal="center" vertical="top" wrapText="1"/>
    </xf>
    <xf numFmtId="0" fontId="0" fillId="9" borderId="0" xfId="0" applyFont="1" applyFill="1" applyBorder="1" applyAlignment="1">
      <alignment vertical="top" wrapText="1"/>
    </xf>
    <xf numFmtId="0" fontId="0" fillId="9" borderId="0" xfId="0" applyFill="1" applyBorder="1" applyAlignment="1">
      <alignment vertical="top" wrapText="1"/>
    </xf>
    <xf numFmtId="0" fontId="0" fillId="40" borderId="0" xfId="0" applyFont="1" applyFill="1" applyBorder="1" applyAlignment="1">
      <alignment horizontal="left" vertical="top" wrapText="1"/>
    </xf>
    <xf numFmtId="0" fontId="0" fillId="0" borderId="0" xfId="0" applyBorder="1"/>
    <xf numFmtId="1" fontId="0" fillId="9" borderId="0" xfId="0" applyNumberFormat="1" applyFont="1" applyFill="1" applyBorder="1" applyAlignment="1">
      <alignment horizontal="center" vertical="top" wrapText="1"/>
    </xf>
    <xf numFmtId="1" fontId="0" fillId="40" borderId="0" xfId="0" applyNumberFormat="1" applyFill="1" applyBorder="1" applyAlignment="1">
      <alignment horizontal="center" vertical="top" wrapText="1"/>
    </xf>
    <xf numFmtId="0" fontId="0" fillId="54" borderId="0" xfId="0" applyFill="1" applyBorder="1" applyAlignment="1">
      <alignment vertical="top" wrapText="1"/>
    </xf>
    <xf numFmtId="0" fontId="0" fillId="53" borderId="0" xfId="0" applyFill="1" applyBorder="1" applyAlignment="1">
      <alignment horizontal="center" vertical="top" wrapText="1"/>
    </xf>
    <xf numFmtId="0" fontId="0" fillId="40" borderId="0" xfId="0" applyFill="1" applyBorder="1" applyAlignment="1">
      <alignment horizontal="center" vertical="top" wrapText="1"/>
    </xf>
    <xf numFmtId="0" fontId="0" fillId="5" borderId="0" xfId="0" applyFill="1" applyBorder="1" applyAlignment="1">
      <alignment horizontal="center" vertical="top" wrapText="1"/>
    </xf>
    <xf numFmtId="0" fontId="4" fillId="53" borderId="0" xfId="0" applyFont="1" applyFill="1" applyBorder="1" applyAlignment="1">
      <alignment horizontal="center" vertical="top" wrapText="1"/>
    </xf>
    <xf numFmtId="0" fontId="0" fillId="9" borderId="0" xfId="0" applyFill="1" applyBorder="1" applyAlignment="1">
      <alignment horizontal="center" vertical="top" wrapText="1"/>
    </xf>
    <xf numFmtId="1" fontId="0" fillId="9" borderId="0" xfId="0" applyNumberFormat="1" applyFill="1" applyBorder="1" applyAlignment="1">
      <alignment horizontal="center" vertical="top" wrapText="1"/>
    </xf>
    <xf numFmtId="0" fontId="4" fillId="9" borderId="0" xfId="0" applyFont="1" applyFill="1" applyBorder="1" applyAlignment="1">
      <alignment horizontal="center" vertical="top" wrapText="1"/>
    </xf>
    <xf numFmtId="0" fontId="0" fillId="9" borderId="0" xfId="0" applyFont="1" applyFill="1" applyBorder="1" applyAlignment="1">
      <alignment horizontal="center" vertical="top" wrapText="1"/>
    </xf>
    <xf numFmtId="1" fontId="0" fillId="5" borderId="0" xfId="0" applyNumberFormat="1" applyFill="1" applyBorder="1" applyAlignment="1">
      <alignment horizontal="center" vertical="top" wrapText="1"/>
    </xf>
    <xf numFmtId="0" fontId="0" fillId="4" borderId="0" xfId="0" applyFill="1" applyBorder="1" applyAlignment="1">
      <alignment horizontal="center" vertical="top" wrapText="1"/>
    </xf>
    <xf numFmtId="0" fontId="0" fillId="13" borderId="0" xfId="0" applyFill="1" applyBorder="1" applyAlignment="1">
      <alignment vertical="top" wrapText="1"/>
    </xf>
    <xf numFmtId="1" fontId="0" fillId="13" borderId="0" xfId="0" applyNumberFormat="1" applyFill="1" applyBorder="1" applyAlignment="1">
      <alignment horizontal="center" vertical="top" wrapText="1"/>
    </xf>
    <xf numFmtId="0" fontId="0" fillId="11" borderId="0" xfId="0" applyFill="1" applyBorder="1" applyAlignment="1">
      <alignment horizontal="center" vertical="top" wrapText="1"/>
    </xf>
    <xf numFmtId="0" fontId="4" fillId="3" borderId="0" xfId="0" applyFont="1" applyFill="1" applyBorder="1" applyAlignment="1">
      <alignment horizontal="center" vertical="top" wrapText="1"/>
    </xf>
    <xf numFmtId="0" fontId="0" fillId="40" borderId="0" xfId="0" applyFont="1" applyFill="1" applyBorder="1" applyAlignment="1">
      <alignment horizontal="center" vertical="top" wrapText="1"/>
    </xf>
    <xf numFmtId="0" fontId="0" fillId="54" borderId="0" xfId="0" applyFont="1" applyFill="1" applyBorder="1" applyAlignment="1">
      <alignment vertical="top" wrapText="1"/>
    </xf>
    <xf numFmtId="1" fontId="0" fillId="40" borderId="0" xfId="0" applyNumberFormat="1" applyFont="1" applyFill="1" applyBorder="1" applyAlignment="1">
      <alignment horizontal="center" vertical="top" wrapText="1"/>
    </xf>
    <xf numFmtId="0" fontId="0" fillId="8" borderId="0" xfId="0" applyFill="1" applyBorder="1" applyAlignment="1">
      <alignment horizontal="center" vertical="top" wrapText="1"/>
    </xf>
    <xf numFmtId="1" fontId="0" fillId="8" borderId="0" xfId="0" applyNumberFormat="1" applyFill="1" applyBorder="1" applyAlignment="1">
      <alignment horizontal="center" vertical="top" wrapText="1"/>
    </xf>
    <xf numFmtId="1" fontId="0" fillId="3" borderId="0" xfId="0" applyNumberFormat="1" applyFill="1" applyBorder="1" applyAlignment="1">
      <alignment horizontal="center" vertical="top" wrapText="1"/>
    </xf>
    <xf numFmtId="0" fontId="0" fillId="3" borderId="0" xfId="0" applyFill="1" applyBorder="1" applyAlignment="1">
      <alignment horizontal="center" vertical="top" wrapText="1"/>
    </xf>
    <xf numFmtId="0" fontId="9" fillId="40" borderId="0" xfId="0" applyFont="1" applyFill="1" applyBorder="1" applyAlignment="1">
      <alignment horizontal="center" vertical="top" wrapText="1"/>
    </xf>
    <xf numFmtId="0" fontId="4" fillId="5" borderId="0" xfId="0" applyFont="1" applyFill="1" applyBorder="1" applyAlignment="1">
      <alignment horizontal="center" vertical="top" wrapText="1"/>
    </xf>
    <xf numFmtId="0" fontId="9" fillId="11" borderId="0" xfId="0" applyFont="1" applyFill="1" applyBorder="1" applyAlignment="1">
      <alignment horizontal="center" vertical="top" wrapText="1"/>
    </xf>
    <xf numFmtId="1" fontId="0" fillId="2" borderId="0" xfId="0" applyNumberFormat="1" applyFill="1" applyBorder="1" applyAlignment="1">
      <alignment horizontal="center" vertical="top" wrapText="1"/>
    </xf>
    <xf numFmtId="0" fontId="4" fillId="4" borderId="0" xfId="0" applyFont="1" applyFill="1" applyBorder="1" applyAlignment="1">
      <alignment horizontal="center" vertical="top" wrapText="1"/>
    </xf>
    <xf numFmtId="0" fontId="11" fillId="5" borderId="0" xfId="0" applyFont="1" applyFill="1" applyBorder="1" applyAlignment="1">
      <alignment horizontal="center" vertical="top" wrapText="1"/>
    </xf>
    <xf numFmtId="1" fontId="0" fillId="11" borderId="0" xfId="0" applyNumberFormat="1" applyFill="1" applyBorder="1" applyAlignment="1">
      <alignment horizontal="center" vertical="top" wrapText="1"/>
    </xf>
    <xf numFmtId="0" fontId="0" fillId="13" borderId="0" xfId="0" applyFont="1" applyFill="1" applyBorder="1" applyAlignment="1">
      <alignment vertical="top" wrapText="1"/>
    </xf>
    <xf numFmtId="1" fontId="0" fillId="13" borderId="0" xfId="0" applyNumberFormat="1" applyFont="1" applyFill="1" applyBorder="1" applyAlignment="1">
      <alignment horizontal="center" vertical="top" wrapText="1"/>
    </xf>
    <xf numFmtId="0" fontId="0" fillId="2" borderId="0" xfId="0" applyFill="1" applyBorder="1" applyAlignment="1">
      <alignment horizontal="center" vertical="top" wrapText="1"/>
    </xf>
    <xf numFmtId="9" fontId="1" fillId="0" borderId="4" xfId="1" applyFont="1" applyBorder="1"/>
    <xf numFmtId="9" fontId="1" fillId="0" borderId="2" xfId="1" applyFont="1" applyBorder="1"/>
    <xf numFmtId="9" fontId="1" fillId="0" borderId="4" xfId="1" applyNumberFormat="1" applyFont="1" applyBorder="1"/>
    <xf numFmtId="166" fontId="0" fillId="4" borderId="1" xfId="0" applyNumberFormat="1" applyFont="1" applyFill="1" applyBorder="1" applyAlignment="1">
      <alignment horizontal="center" vertical="top" wrapText="1"/>
    </xf>
    <xf numFmtId="166" fontId="0" fillId="19" borderId="1" xfId="0" applyNumberFormat="1" applyFont="1" applyFill="1" applyBorder="1" applyAlignment="1">
      <alignment horizontal="center" vertical="top" wrapText="1"/>
    </xf>
    <xf numFmtId="0" fontId="0" fillId="9" borderId="1" xfId="0" applyNumberFormat="1" applyFont="1" applyFill="1" applyBorder="1" applyAlignment="1">
      <alignment vertical="top" wrapText="1"/>
    </xf>
    <xf numFmtId="0" fontId="0" fillId="8" borderId="1" xfId="0" applyNumberFormat="1" applyFont="1" applyFill="1" applyBorder="1" applyAlignment="1">
      <alignment vertical="top" wrapText="1"/>
    </xf>
    <xf numFmtId="0" fontId="0" fillId="0" borderId="1" xfId="0" applyNumberFormat="1" applyFont="1" applyBorder="1" applyAlignment="1">
      <alignment vertical="top" wrapText="1"/>
    </xf>
    <xf numFmtId="0" fontId="0" fillId="40" borderId="1" xfId="0" applyNumberFormat="1" applyFont="1" applyFill="1" applyBorder="1" applyAlignment="1">
      <alignment vertical="top" wrapText="1"/>
    </xf>
    <xf numFmtId="0" fontId="1" fillId="0" borderId="1" xfId="0" applyNumberFormat="1" applyFont="1" applyFill="1" applyBorder="1" applyAlignment="1">
      <alignment horizontal="center" vertical="top" wrapText="1"/>
    </xf>
    <xf numFmtId="166" fontId="1" fillId="0" borderId="2" xfId="0" applyNumberFormat="1" applyFont="1" applyFill="1" applyBorder="1" applyAlignment="1">
      <alignment horizontal="center"/>
    </xf>
    <xf numFmtId="0" fontId="0" fillId="55" borderId="1" xfId="0" applyFill="1" applyBorder="1" applyAlignment="1">
      <alignment vertical="top" wrapText="1"/>
    </xf>
    <xf numFmtId="0" fontId="0" fillId="55" borderId="1" xfId="0" applyFill="1" applyBorder="1" applyAlignment="1">
      <alignment horizontal="center"/>
    </xf>
    <xf numFmtId="166" fontId="0" fillId="55" borderId="1" xfId="0" applyNumberFormat="1" applyFont="1" applyFill="1" applyBorder="1" applyAlignment="1">
      <alignment horizontal="center" vertical="top" wrapText="1"/>
    </xf>
    <xf numFmtId="166" fontId="0" fillId="55" borderId="1" xfId="0" applyNumberFormat="1" applyFill="1" applyBorder="1" applyAlignment="1">
      <alignment horizontal="center"/>
    </xf>
    <xf numFmtId="14" fontId="0" fillId="55" borderId="1" xfId="0" applyNumberFormat="1" applyFill="1" applyBorder="1" applyAlignment="1">
      <alignment vertical="top" wrapText="1"/>
    </xf>
    <xf numFmtId="0" fontId="4" fillId="55" borderId="1" xfId="0" applyFont="1" applyFill="1" applyBorder="1" applyAlignment="1">
      <alignment horizontal="right" vertical="top"/>
    </xf>
    <xf numFmtId="164" fontId="0" fillId="55" borderId="1" xfId="0" applyNumberFormat="1" applyFill="1" applyBorder="1" applyAlignment="1">
      <alignment vertical="top" wrapText="1"/>
    </xf>
    <xf numFmtId="0" fontId="11" fillId="55" borderId="1" xfId="0" applyNumberFormat="1" applyFont="1" applyFill="1" applyBorder="1" applyAlignment="1">
      <alignment horizontal="left" vertical="top" wrapText="1"/>
    </xf>
    <xf numFmtId="0" fontId="0" fillId="55" borderId="1" xfId="0" applyFont="1" applyFill="1" applyBorder="1" applyAlignment="1">
      <alignment vertical="top" wrapText="1"/>
    </xf>
    <xf numFmtId="164" fontId="0" fillId="55" borderId="1" xfId="0" applyNumberFormat="1" applyFont="1" applyFill="1" applyBorder="1" applyAlignment="1">
      <alignment vertical="top" wrapText="1"/>
    </xf>
    <xf numFmtId="0" fontId="12" fillId="55" borderId="1" xfId="0" applyNumberFormat="1" applyFont="1" applyFill="1" applyBorder="1" applyAlignment="1">
      <alignment horizontal="left" vertical="top" wrapText="1"/>
    </xf>
    <xf numFmtId="0" fontId="1" fillId="0" borderId="1" xfId="0" applyFont="1" applyFill="1" applyBorder="1" applyAlignment="1">
      <alignment vertical="top" wrapText="1"/>
    </xf>
    <xf numFmtId="0" fontId="4" fillId="0" borderId="3" xfId="0" applyFont="1" applyFill="1" applyBorder="1" applyAlignment="1">
      <alignment horizontal="right" vertical="top"/>
    </xf>
    <xf numFmtId="0" fontId="0" fillId="0" borderId="3" xfId="0" applyFill="1" applyBorder="1" applyAlignment="1">
      <alignment vertical="top" wrapText="1"/>
    </xf>
    <xf numFmtId="164" fontId="0" fillId="0" borderId="3" xfId="0" applyNumberFormat="1" applyFill="1" applyBorder="1" applyAlignment="1">
      <alignment vertical="top" wrapText="1"/>
    </xf>
    <xf numFmtId="0" fontId="11" fillId="0" borderId="3" xfId="0" applyNumberFormat="1" applyFont="1" applyFill="1" applyBorder="1" applyAlignment="1">
      <alignment horizontal="left" vertical="top" wrapText="1"/>
    </xf>
    <xf numFmtId="0"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1" fillId="0" borderId="3" xfId="0" applyFont="1" applyFill="1" applyBorder="1" applyAlignment="1">
      <alignment horizontal="center"/>
    </xf>
    <xf numFmtId="166" fontId="1" fillId="0" borderId="3" xfId="0" applyNumberFormat="1" applyFont="1" applyFill="1" applyBorder="1" applyAlignment="1">
      <alignment horizontal="center" vertical="top" wrapText="1"/>
    </xf>
    <xf numFmtId="164" fontId="0" fillId="0" borderId="0" xfId="0" applyNumberFormat="1" applyFill="1" applyBorder="1" applyAlignment="1">
      <alignment vertical="top" wrapText="1"/>
    </xf>
    <xf numFmtId="0" fontId="11" fillId="0" borderId="0" xfId="0" applyNumberFormat="1" applyFont="1" applyFill="1" applyBorder="1" applyAlignment="1">
      <alignment horizontal="left" vertical="top" wrapText="1"/>
    </xf>
    <xf numFmtId="0" fontId="0" fillId="0" borderId="0" xfId="0" applyNumberFormat="1" applyFont="1" applyFill="1" applyBorder="1" applyAlignment="1">
      <alignment vertical="top" wrapText="1"/>
    </xf>
    <xf numFmtId="0" fontId="0" fillId="0" borderId="0" xfId="0" applyFont="1" applyFill="1" applyBorder="1" applyAlignment="1">
      <alignment vertical="top" wrapText="1"/>
    </xf>
    <xf numFmtId="0" fontId="1" fillId="0" borderId="0" xfId="0" applyFont="1" applyFill="1" applyBorder="1" applyAlignment="1">
      <alignment horizontal="center"/>
    </xf>
    <xf numFmtId="166" fontId="1" fillId="0" borderId="0" xfId="0" applyNumberFormat="1" applyFont="1" applyFill="1" applyBorder="1" applyAlignment="1">
      <alignment horizontal="center" vertical="top" wrapText="1"/>
    </xf>
    <xf numFmtId="0" fontId="4" fillId="55" borderId="4" xfId="0" applyFont="1" applyFill="1" applyBorder="1" applyAlignment="1">
      <alignment horizontal="right" vertical="top"/>
    </xf>
    <xf numFmtId="0" fontId="0" fillId="55" borderId="4" xfId="0" applyFill="1" applyBorder="1" applyAlignment="1">
      <alignment vertical="top" wrapText="1"/>
    </xf>
    <xf numFmtId="164" fontId="0" fillId="55" borderId="4" xfId="0" applyNumberFormat="1" applyFill="1" applyBorder="1" applyAlignment="1">
      <alignment vertical="top" wrapText="1"/>
    </xf>
    <xf numFmtId="0" fontId="11" fillId="55" borderId="4" xfId="0" applyNumberFormat="1" applyFont="1" applyFill="1" applyBorder="1" applyAlignment="1">
      <alignment horizontal="left" vertical="top" wrapText="1"/>
    </xf>
    <xf numFmtId="0" fontId="0" fillId="3" borderId="4" xfId="0" applyNumberFormat="1" applyFont="1" applyFill="1" applyBorder="1" applyAlignment="1">
      <alignment vertical="top" wrapText="1"/>
    </xf>
    <xf numFmtId="0" fontId="0" fillId="55" borderId="4" xfId="0" applyFill="1" applyBorder="1" applyAlignment="1">
      <alignment horizontal="center"/>
    </xf>
    <xf numFmtId="166" fontId="0" fillId="55" borderId="4" xfId="0" applyNumberFormat="1" applyFont="1" applyFill="1" applyBorder="1" applyAlignment="1">
      <alignment horizontal="center" vertical="top" wrapText="1"/>
    </xf>
    <xf numFmtId="166" fontId="0" fillId="55" borderId="4" xfId="0" applyNumberFormat="1" applyFill="1" applyBorder="1" applyAlignment="1">
      <alignment horizontal="center"/>
    </xf>
    <xf numFmtId="0" fontId="1" fillId="0" borderId="0" xfId="0" applyFont="1" applyFill="1" applyBorder="1" applyAlignment="1">
      <alignment vertical="top" wrapText="1"/>
    </xf>
    <xf numFmtId="0" fontId="3" fillId="0" borderId="0" xfId="0" applyFont="1" applyFill="1" applyBorder="1" applyAlignment="1">
      <alignment horizontal="left" vertical="top"/>
    </xf>
    <xf numFmtId="164" fontId="0" fillId="4" borderId="1" xfId="0" applyNumberFormat="1" applyFont="1" applyFill="1" applyBorder="1" applyAlignment="1">
      <alignment horizontal="left" vertical="top" wrapText="1"/>
    </xf>
    <xf numFmtId="9" fontId="1" fillId="0" borderId="0" xfId="0" applyNumberFormat="1" applyFont="1"/>
    <xf numFmtId="166" fontId="1" fillId="0" borderId="2" xfId="0" applyNumberFormat="1" applyFont="1" applyFill="1" applyBorder="1" applyAlignment="1">
      <alignment horizontal="center" vertical="top" wrapText="1"/>
    </xf>
    <xf numFmtId="166" fontId="1" fillId="0" borderId="0" xfId="0" applyNumberFormat="1" applyFont="1" applyFill="1" applyBorder="1" applyAlignment="1">
      <alignment horizontal="center"/>
    </xf>
    <xf numFmtId="0" fontId="1" fillId="0" borderId="1" xfId="0" applyFont="1" applyFill="1" applyBorder="1" applyAlignment="1">
      <alignment horizontal="center"/>
    </xf>
    <xf numFmtId="0" fontId="0" fillId="9" borderId="1" xfId="0" applyFill="1" applyBorder="1"/>
    <xf numFmtId="168" fontId="17" fillId="0" borderId="1" xfId="1" applyNumberFormat="1" applyFont="1" applyFill="1" applyBorder="1" applyAlignment="1">
      <alignment horizontal="center"/>
    </xf>
    <xf numFmtId="0" fontId="0" fillId="8" borderId="1" xfId="0" applyFill="1" applyBorder="1"/>
    <xf numFmtId="0" fontId="0" fillId="3" borderId="1" xfId="0" applyFill="1" applyBorder="1"/>
    <xf numFmtId="0" fontId="0" fillId="40" borderId="1" xfId="0" applyFill="1" applyBorder="1"/>
    <xf numFmtId="0" fontId="0" fillId="11" borderId="1" xfId="0" applyFill="1" applyBorder="1"/>
    <xf numFmtId="0" fontId="0" fillId="2" borderId="1" xfId="0" applyFill="1" applyBorder="1"/>
    <xf numFmtId="168" fontId="1" fillId="0" borderId="1" xfId="1" applyNumberFormat="1" applyFont="1" applyFill="1" applyBorder="1" applyAlignment="1">
      <alignment horizontal="center"/>
    </xf>
    <xf numFmtId="0" fontId="1" fillId="0" borderId="1" xfId="0" applyFont="1" applyFill="1" applyBorder="1" applyAlignment="1">
      <alignment horizontal="center" vertical="top" wrapText="1"/>
    </xf>
    <xf numFmtId="0" fontId="0" fillId="0" borderId="1" xfId="0" applyFont="1" applyFill="1" applyBorder="1" applyAlignment="1">
      <alignment horizontal="center" vertical="top" wrapText="1"/>
    </xf>
    <xf numFmtId="0" fontId="0" fillId="11" borderId="0" xfId="0" applyFill="1" applyBorder="1"/>
    <xf numFmtId="0" fontId="0" fillId="4" borderId="0" xfId="0" applyFill="1"/>
    <xf numFmtId="0" fontId="9" fillId="3" borderId="0" xfId="0" applyFont="1" applyFill="1"/>
    <xf numFmtId="0" fontId="9" fillId="9" borderId="0" xfId="0" applyFont="1" applyFill="1"/>
    <xf numFmtId="0" fontId="9" fillId="11" borderId="0" xfId="0" applyFont="1" applyFill="1"/>
    <xf numFmtId="0" fontId="9" fillId="40" borderId="0" xfId="0" applyFont="1" applyFill="1"/>
    <xf numFmtId="0" fontId="9" fillId="40" borderId="0" xfId="0" applyFont="1" applyFill="1" applyBorder="1"/>
    <xf numFmtId="0" fontId="0" fillId="42" borderId="0" xfId="0" applyFill="1"/>
    <xf numFmtId="0" fontId="9" fillId="2" borderId="0" xfId="0" applyFont="1" applyFill="1"/>
    <xf numFmtId="0" fontId="9" fillId="5" borderId="0" xfId="0" applyFont="1" applyFill="1"/>
    <xf numFmtId="0" fontId="9" fillId="8" borderId="0" xfId="0" applyFont="1" applyFill="1"/>
    <xf numFmtId="0" fontId="1" fillId="0" borderId="3" xfId="0" applyNumberFormat="1" applyFont="1" applyBorder="1" applyAlignment="1">
      <alignment horizontal="center" vertical="top" wrapText="1"/>
    </xf>
    <xf numFmtId="0" fontId="0" fillId="3" borderId="2" xfId="0" applyNumberFormat="1" applyFont="1" applyFill="1" applyBorder="1" applyAlignment="1">
      <alignment vertical="top" wrapText="1"/>
    </xf>
    <xf numFmtId="0" fontId="0" fillId="9" borderId="2" xfId="0" applyNumberFormat="1" applyFont="1" applyFill="1" applyBorder="1" applyAlignment="1">
      <alignment vertical="top" wrapText="1"/>
    </xf>
    <xf numFmtId="0" fontId="0" fillId="11" borderId="2" xfId="0" applyNumberFormat="1" applyFont="1" applyFill="1" applyBorder="1" applyAlignment="1">
      <alignment vertical="top" wrapText="1"/>
    </xf>
    <xf numFmtId="0" fontId="0" fillId="0" borderId="2" xfId="0" applyNumberFormat="1" applyFont="1" applyBorder="1" applyAlignment="1">
      <alignment vertical="top" wrapText="1"/>
    </xf>
    <xf numFmtId="0" fontId="9" fillId="40" borderId="2" xfId="0" applyNumberFormat="1" applyFont="1" applyFill="1" applyBorder="1" applyAlignment="1">
      <alignment vertical="top" wrapText="1"/>
    </xf>
    <xf numFmtId="0" fontId="9" fillId="5" borderId="2" xfId="0" applyNumberFormat="1" applyFont="1" applyFill="1" applyBorder="1" applyAlignment="1">
      <alignment vertical="top" wrapText="1"/>
    </xf>
    <xf numFmtId="0" fontId="9" fillId="3" borderId="2" xfId="0" applyNumberFormat="1" applyFont="1" applyFill="1" applyBorder="1" applyAlignment="1">
      <alignment vertical="top" wrapText="1"/>
    </xf>
    <xf numFmtId="0" fontId="9" fillId="9" borderId="2" xfId="0" applyNumberFormat="1" applyFont="1" applyFill="1" applyBorder="1" applyAlignment="1">
      <alignment vertical="top" wrapText="1"/>
    </xf>
    <xf numFmtId="0" fontId="9" fillId="11" borderId="2" xfId="0" applyNumberFormat="1" applyFont="1" applyFill="1" applyBorder="1" applyAlignment="1">
      <alignment vertical="top" wrapText="1"/>
    </xf>
    <xf numFmtId="0" fontId="9" fillId="2" borderId="2" xfId="0" applyNumberFormat="1" applyFont="1" applyFill="1" applyBorder="1" applyAlignment="1">
      <alignment vertical="top" wrapText="1"/>
    </xf>
    <xf numFmtId="0" fontId="9" fillId="8" borderId="2" xfId="0" applyNumberFormat="1" applyFont="1" applyFill="1" applyBorder="1" applyAlignment="1">
      <alignment vertical="top" wrapText="1"/>
    </xf>
    <xf numFmtId="0" fontId="9" fillId="0" borderId="2" xfId="0" applyNumberFormat="1" applyFont="1" applyBorder="1" applyAlignment="1">
      <alignment horizontal="center" vertical="top" wrapText="1"/>
    </xf>
    <xf numFmtId="0" fontId="1" fillId="0" borderId="23" xfId="0" applyFont="1" applyBorder="1"/>
    <xf numFmtId="0" fontId="0" fillId="0" borderId="27" xfId="0" applyBorder="1"/>
    <xf numFmtId="0" fontId="1" fillId="0" borderId="27" xfId="0" applyFont="1" applyBorder="1" applyAlignment="1">
      <alignment horizontal="left"/>
    </xf>
    <xf numFmtId="0" fontId="1" fillId="0" borderId="8" xfId="0" applyFont="1" applyBorder="1" applyAlignment="1">
      <alignment horizontal="left"/>
    </xf>
    <xf numFmtId="0" fontId="1" fillId="0" borderId="0" xfId="0" applyFont="1" applyBorder="1" applyAlignment="1">
      <alignment horizontal="left"/>
    </xf>
    <xf numFmtId="0" fontId="0" fillId="0" borderId="28" xfId="0" applyBorder="1"/>
    <xf numFmtId="0" fontId="0" fillId="0" borderId="28" xfId="0" applyFill="1" applyBorder="1"/>
    <xf numFmtId="0" fontId="1" fillId="0" borderId="28" xfId="0" applyFont="1" applyBorder="1" applyAlignment="1">
      <alignment horizontal="left"/>
    </xf>
    <xf numFmtId="0" fontId="3" fillId="0" borderId="5" xfId="0" applyFont="1" applyBorder="1" applyAlignment="1">
      <alignment vertical="top"/>
    </xf>
    <xf numFmtId="0" fontId="3" fillId="0" borderId="1" xfId="0" applyFont="1" applyFill="1" applyBorder="1" applyAlignment="1">
      <alignment vertical="top"/>
    </xf>
    <xf numFmtId="2" fontId="0" fillId="0" borderId="0" xfId="0" applyNumberFormat="1" applyFont="1" applyFill="1" applyBorder="1" applyAlignment="1">
      <alignment horizontal="center" vertical="top" wrapText="1"/>
    </xf>
    <xf numFmtId="0" fontId="11" fillId="0" borderId="0" xfId="0" applyNumberFormat="1" applyFont="1" applyFill="1" applyBorder="1" applyAlignment="1">
      <alignment horizontal="center" vertical="top" wrapText="1"/>
    </xf>
    <xf numFmtId="166" fontId="0" fillId="0" borderId="0" xfId="0" applyNumberFormat="1"/>
    <xf numFmtId="166" fontId="0" fillId="0" borderId="1" xfId="0" applyNumberFormat="1" applyBorder="1"/>
    <xf numFmtId="166" fontId="22" fillId="0" borderId="1" xfId="0" applyNumberFormat="1" applyFont="1" applyBorder="1"/>
    <xf numFmtId="0" fontId="13" fillId="0" borderId="1" xfId="0" applyFont="1" applyBorder="1" applyAlignment="1">
      <alignment vertical="top"/>
    </xf>
    <xf numFmtId="0" fontId="13" fillId="0" borderId="5" xfId="0" applyFont="1" applyBorder="1" applyAlignment="1">
      <alignment vertical="top"/>
    </xf>
    <xf numFmtId="14" fontId="13" fillId="0" borderId="1" xfId="0" applyNumberFormat="1" applyFont="1" applyBorder="1" applyAlignment="1">
      <alignment horizontal="right" vertical="top"/>
    </xf>
    <xf numFmtId="166" fontId="13" fillId="0" borderId="1" xfId="0" applyNumberFormat="1" applyFont="1" applyBorder="1"/>
    <xf numFmtId="0" fontId="1" fillId="16" borderId="18" xfId="0" applyFont="1" applyFill="1" applyBorder="1" applyAlignment="1">
      <alignment horizontal="center" vertical="top" wrapText="1"/>
    </xf>
    <xf numFmtId="0" fontId="1" fillId="16" borderId="14" xfId="0" applyFont="1" applyFill="1" applyBorder="1" applyAlignment="1">
      <alignment horizontal="center" vertical="top" wrapText="1"/>
    </xf>
    <xf numFmtId="0" fontId="1" fillId="16" borderId="22" xfId="0" applyFont="1" applyFill="1" applyBorder="1" applyAlignment="1">
      <alignment horizontal="center" vertical="top" wrapText="1"/>
    </xf>
    <xf numFmtId="0" fontId="1" fillId="16" borderId="20" xfId="0" applyFont="1" applyFill="1" applyBorder="1" applyAlignment="1">
      <alignment horizontal="center"/>
    </xf>
    <xf numFmtId="0" fontId="1" fillId="16" borderId="0" xfId="0" applyFont="1" applyFill="1" applyBorder="1" applyAlignment="1">
      <alignment horizontal="center"/>
    </xf>
    <xf numFmtId="0" fontId="1" fillId="16" borderId="17" xfId="0" applyFont="1" applyFill="1" applyBorder="1" applyAlignment="1">
      <alignment horizontal="center"/>
    </xf>
    <xf numFmtId="0" fontId="1" fillId="16" borderId="20" xfId="0" applyFont="1" applyFill="1" applyBorder="1" applyAlignment="1">
      <alignment horizontal="center" vertical="top" wrapText="1"/>
    </xf>
    <xf numFmtId="0" fontId="1" fillId="16" borderId="0" xfId="0" applyFont="1" applyFill="1" applyBorder="1" applyAlignment="1">
      <alignment horizontal="center" vertical="top" wrapText="1"/>
    </xf>
    <xf numFmtId="0" fontId="1" fillId="16" borderId="17" xfId="0" applyFont="1" applyFill="1" applyBorder="1" applyAlignment="1">
      <alignment horizontal="center" vertical="top" wrapText="1"/>
    </xf>
    <xf numFmtId="0" fontId="1" fillId="9" borderId="20" xfId="0" applyFont="1" applyFill="1" applyBorder="1" applyAlignment="1">
      <alignment horizontal="center" vertical="top" wrapText="1"/>
    </xf>
    <xf numFmtId="0" fontId="1" fillId="9" borderId="0" xfId="0" applyFont="1" applyFill="1" applyBorder="1" applyAlignment="1">
      <alignment horizontal="center" vertical="top" wrapText="1"/>
    </xf>
    <xf numFmtId="0" fontId="1" fillId="9" borderId="17" xfId="0" applyFont="1" applyFill="1" applyBorder="1" applyAlignment="1">
      <alignment horizontal="center" vertical="top" wrapText="1"/>
    </xf>
    <xf numFmtId="0" fontId="1" fillId="9" borderId="20" xfId="0" applyFont="1" applyFill="1" applyBorder="1" applyAlignment="1">
      <alignment horizontal="left" vertical="top" wrapText="1"/>
    </xf>
    <xf numFmtId="0" fontId="1" fillId="9" borderId="0" xfId="0" applyFont="1" applyFill="1" applyBorder="1" applyAlignment="1">
      <alignment horizontal="left" vertical="top" wrapText="1"/>
    </xf>
    <xf numFmtId="0" fontId="1" fillId="9" borderId="17" xfId="0" applyFont="1" applyFill="1" applyBorder="1" applyAlignment="1">
      <alignment horizontal="left" vertical="top" wrapText="1"/>
    </xf>
  </cellXfs>
  <cellStyles count="3">
    <cellStyle name="Normal" xfId="0" builtinId="0"/>
    <cellStyle name="Normal 3" xfId="2"/>
    <cellStyle name="Pourcentage" xfId="1" builtinId="5"/>
  </cellStyles>
  <dxfs count="0"/>
  <tableStyles count="0" defaultTableStyle="TableStyleMedium2" defaultPivotStyle="PivotStyleLight16"/>
  <colors>
    <mruColors>
      <color rgb="FF4F81BD"/>
      <color rgb="FF558ED5"/>
      <color rgb="FF4A7AB2"/>
      <color rgb="FF7696C6"/>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400">
              <a:latin typeface="Constantia" panose="02030602050306030303" pitchFamily="18" charset="0"/>
            </a:defRPr>
          </a:pPr>
          <a:endParaRPr lang="fr-FR"/>
        </a:p>
      </c:txPr>
    </c:title>
    <c:autoTitleDeleted val="0"/>
    <c:plotArea>
      <c:layout/>
      <c:barChart>
        <c:barDir val="col"/>
        <c:grouping val="clustered"/>
        <c:varyColors val="0"/>
        <c:ser>
          <c:idx val="0"/>
          <c:order val="0"/>
          <c:tx>
            <c:v>Les noms des 70 victimes de la Grande Guerre de Panazol</c:v>
          </c:tx>
          <c:spPr>
            <a:solidFill>
              <a:schemeClr val="tx2">
                <a:lumMod val="20000"/>
                <a:lumOff val="80000"/>
              </a:schemeClr>
            </a:solidFill>
          </c:spPr>
          <c:invertIfNegative val="0"/>
          <c:dPt>
            <c:idx val="0"/>
            <c:invertIfNegative val="0"/>
            <c:bubble3D val="0"/>
            <c:spPr>
              <a:solidFill>
                <a:schemeClr val="tx2">
                  <a:lumMod val="40000"/>
                  <a:lumOff val="60000"/>
                </a:schemeClr>
              </a:solidFill>
            </c:spPr>
          </c:dPt>
          <c:dPt>
            <c:idx val="1"/>
            <c:invertIfNegative val="0"/>
            <c:bubble3D val="0"/>
            <c:spPr>
              <a:solidFill>
                <a:schemeClr val="tx2">
                  <a:lumMod val="40000"/>
                  <a:lumOff val="60000"/>
                </a:schemeClr>
              </a:solidFill>
            </c:spPr>
          </c:dPt>
          <c:dPt>
            <c:idx val="3"/>
            <c:invertIfNegative val="0"/>
            <c:bubble3D val="0"/>
            <c:spPr>
              <a:solidFill>
                <a:srgbClr val="00B050"/>
              </a:solidFill>
            </c:spPr>
          </c:dPt>
          <c:dPt>
            <c:idx val="4"/>
            <c:invertIfNegative val="0"/>
            <c:bubble3D val="0"/>
            <c:spPr>
              <a:solidFill>
                <a:srgbClr val="00B050"/>
              </a:solidFill>
            </c:spPr>
          </c:dPt>
          <c:dPt>
            <c:idx val="5"/>
            <c:invertIfNegative val="0"/>
            <c:bubble3D val="0"/>
            <c:spPr>
              <a:solidFill>
                <a:schemeClr val="tx2">
                  <a:lumMod val="40000"/>
                  <a:lumOff val="60000"/>
                </a:schemeClr>
              </a:solidFill>
            </c:spPr>
          </c:dPt>
          <c:dPt>
            <c:idx val="7"/>
            <c:invertIfNegative val="0"/>
            <c:bubble3D val="0"/>
            <c:spPr>
              <a:solidFill>
                <a:schemeClr val="tx2">
                  <a:lumMod val="40000"/>
                  <a:lumOff val="60000"/>
                </a:schemeClr>
              </a:solidFill>
            </c:spPr>
          </c:dPt>
          <c:dPt>
            <c:idx val="10"/>
            <c:invertIfNegative val="0"/>
            <c:bubble3D val="0"/>
            <c:spPr>
              <a:solidFill>
                <a:schemeClr val="accent5"/>
              </a:solidFill>
            </c:spPr>
          </c:dPt>
          <c:dPt>
            <c:idx val="12"/>
            <c:invertIfNegative val="0"/>
            <c:bubble3D val="0"/>
            <c:spPr>
              <a:solidFill>
                <a:schemeClr val="tx2">
                  <a:lumMod val="40000"/>
                  <a:lumOff val="60000"/>
                </a:schemeClr>
              </a:solidFill>
            </c:spPr>
          </c:dPt>
          <c:dPt>
            <c:idx val="13"/>
            <c:invertIfNegative val="0"/>
            <c:bubble3D val="0"/>
            <c:spPr>
              <a:solidFill>
                <a:srgbClr val="00B050"/>
              </a:solidFill>
            </c:spPr>
          </c:dPt>
          <c:dPt>
            <c:idx val="14"/>
            <c:invertIfNegative val="0"/>
            <c:bubble3D val="0"/>
            <c:spPr>
              <a:solidFill>
                <a:schemeClr val="tx2">
                  <a:lumMod val="40000"/>
                  <a:lumOff val="60000"/>
                </a:schemeClr>
              </a:solidFill>
            </c:spPr>
          </c:dPt>
          <c:dPt>
            <c:idx val="15"/>
            <c:invertIfNegative val="0"/>
            <c:bubble3D val="0"/>
            <c:spPr>
              <a:solidFill>
                <a:schemeClr val="accent5"/>
              </a:solidFill>
            </c:spPr>
          </c:dPt>
          <c:dPt>
            <c:idx val="17"/>
            <c:invertIfNegative val="0"/>
            <c:bubble3D val="0"/>
            <c:spPr>
              <a:solidFill>
                <a:schemeClr val="tx2">
                  <a:lumMod val="40000"/>
                  <a:lumOff val="60000"/>
                </a:schemeClr>
              </a:solidFill>
            </c:spPr>
          </c:dPt>
          <c:dPt>
            <c:idx val="21"/>
            <c:invertIfNegative val="0"/>
            <c:bubble3D val="0"/>
            <c:spPr>
              <a:solidFill>
                <a:schemeClr val="tx2">
                  <a:lumMod val="40000"/>
                  <a:lumOff val="60000"/>
                </a:schemeClr>
              </a:solidFill>
            </c:spPr>
          </c:dPt>
          <c:dPt>
            <c:idx val="24"/>
            <c:invertIfNegative val="0"/>
            <c:bubble3D val="0"/>
            <c:spPr>
              <a:solidFill>
                <a:schemeClr val="accent5"/>
              </a:solidFill>
            </c:spPr>
          </c:dPt>
          <c:dPt>
            <c:idx val="25"/>
            <c:invertIfNegative val="0"/>
            <c:bubble3D val="0"/>
            <c:spPr>
              <a:solidFill>
                <a:srgbClr val="00B050"/>
              </a:solidFill>
            </c:spPr>
          </c:dPt>
          <c:dPt>
            <c:idx val="26"/>
            <c:invertIfNegative val="0"/>
            <c:bubble3D val="0"/>
            <c:spPr>
              <a:solidFill>
                <a:srgbClr val="00B050"/>
              </a:solidFill>
            </c:spPr>
          </c:dPt>
          <c:dPt>
            <c:idx val="27"/>
            <c:invertIfNegative val="0"/>
            <c:bubble3D val="0"/>
            <c:spPr>
              <a:solidFill>
                <a:schemeClr val="accent5"/>
              </a:solidFill>
            </c:spPr>
          </c:dPt>
          <c:dPt>
            <c:idx val="28"/>
            <c:invertIfNegative val="0"/>
            <c:bubble3D val="0"/>
            <c:spPr>
              <a:solidFill>
                <a:schemeClr val="accent5"/>
              </a:solidFill>
            </c:spPr>
          </c:dPt>
          <c:dPt>
            <c:idx val="29"/>
            <c:invertIfNegative val="0"/>
            <c:bubble3D val="0"/>
            <c:spPr>
              <a:solidFill>
                <a:schemeClr val="accent5"/>
              </a:solidFill>
            </c:spPr>
          </c:dPt>
          <c:dPt>
            <c:idx val="34"/>
            <c:invertIfNegative val="0"/>
            <c:bubble3D val="0"/>
            <c:spPr>
              <a:solidFill>
                <a:schemeClr val="tx2">
                  <a:lumMod val="40000"/>
                  <a:lumOff val="60000"/>
                </a:schemeClr>
              </a:solidFill>
            </c:spPr>
          </c:dPt>
          <c:dPt>
            <c:idx val="38"/>
            <c:invertIfNegative val="0"/>
            <c:bubble3D val="0"/>
            <c:spPr>
              <a:solidFill>
                <a:srgbClr val="00B050"/>
              </a:solidFill>
            </c:spPr>
          </c:dPt>
          <c:dPt>
            <c:idx val="39"/>
            <c:invertIfNegative val="0"/>
            <c:bubble3D val="0"/>
            <c:spPr>
              <a:solidFill>
                <a:schemeClr val="tx2">
                  <a:lumMod val="40000"/>
                  <a:lumOff val="60000"/>
                </a:schemeClr>
              </a:solidFill>
            </c:spPr>
          </c:dPt>
          <c:dPt>
            <c:idx val="40"/>
            <c:invertIfNegative val="0"/>
            <c:bubble3D val="0"/>
            <c:spPr>
              <a:solidFill>
                <a:schemeClr val="accent6">
                  <a:lumMod val="60000"/>
                  <a:lumOff val="40000"/>
                </a:schemeClr>
              </a:solidFill>
            </c:spPr>
          </c:dPt>
          <c:dPt>
            <c:idx val="42"/>
            <c:invertIfNegative val="0"/>
            <c:bubble3D val="0"/>
            <c:spPr>
              <a:solidFill>
                <a:schemeClr val="accent6">
                  <a:lumMod val="60000"/>
                  <a:lumOff val="40000"/>
                </a:schemeClr>
              </a:solidFill>
            </c:spPr>
          </c:dPt>
          <c:dPt>
            <c:idx val="44"/>
            <c:invertIfNegative val="0"/>
            <c:bubble3D val="0"/>
            <c:spPr>
              <a:solidFill>
                <a:schemeClr val="accent5"/>
              </a:solidFill>
            </c:spPr>
          </c:dPt>
          <c:dPt>
            <c:idx val="45"/>
            <c:invertIfNegative val="0"/>
            <c:bubble3D val="0"/>
            <c:spPr>
              <a:solidFill>
                <a:srgbClr val="00B050"/>
              </a:solidFill>
            </c:spPr>
          </c:dPt>
          <c:dPt>
            <c:idx val="51"/>
            <c:invertIfNegative val="0"/>
            <c:bubble3D val="0"/>
            <c:spPr>
              <a:solidFill>
                <a:srgbClr val="00B050"/>
              </a:solidFill>
            </c:spPr>
          </c:dPt>
          <c:dPt>
            <c:idx val="52"/>
            <c:invertIfNegative val="0"/>
            <c:bubble3D val="0"/>
            <c:spPr>
              <a:solidFill>
                <a:schemeClr val="tx2">
                  <a:lumMod val="40000"/>
                  <a:lumOff val="60000"/>
                </a:schemeClr>
              </a:solidFill>
            </c:spPr>
          </c:dPt>
          <c:dPt>
            <c:idx val="55"/>
            <c:invertIfNegative val="0"/>
            <c:bubble3D val="0"/>
            <c:spPr>
              <a:solidFill>
                <a:schemeClr val="accent5"/>
              </a:solidFill>
            </c:spPr>
          </c:dPt>
          <c:dPt>
            <c:idx val="58"/>
            <c:invertIfNegative val="0"/>
            <c:bubble3D val="0"/>
            <c:spPr>
              <a:solidFill>
                <a:schemeClr val="accent5"/>
              </a:solidFill>
            </c:spPr>
          </c:dPt>
          <c:dPt>
            <c:idx val="60"/>
            <c:invertIfNegative val="0"/>
            <c:bubble3D val="0"/>
            <c:spPr>
              <a:solidFill>
                <a:srgbClr val="00B050"/>
              </a:solidFill>
            </c:spPr>
          </c:dPt>
          <c:dPt>
            <c:idx val="61"/>
            <c:invertIfNegative val="0"/>
            <c:bubble3D val="0"/>
            <c:spPr>
              <a:solidFill>
                <a:schemeClr val="accent6">
                  <a:lumMod val="60000"/>
                  <a:lumOff val="40000"/>
                </a:schemeClr>
              </a:solidFill>
            </c:spPr>
          </c:dPt>
          <c:dLbls>
            <c:txPr>
              <a:bodyPr/>
              <a:lstStyle/>
              <a:p>
                <a:pPr>
                  <a:defRPr>
                    <a:latin typeface="Constantia" panose="02030602050306030303" pitchFamily="18" charset="0"/>
                  </a:defRPr>
                </a:pPr>
                <a:endParaRPr lang="fr-FR"/>
              </a:p>
            </c:txPr>
            <c:showLegendKey val="0"/>
            <c:showVal val="1"/>
            <c:showCatName val="0"/>
            <c:showSerName val="0"/>
            <c:showPercent val="0"/>
            <c:showBubbleSize val="0"/>
            <c:showLeaderLines val="0"/>
          </c:dLbls>
          <c:cat>
            <c:strRef>
              <c:f>'F1 Noms'!$G$87:$G$148</c:f>
              <c:strCache>
                <c:ptCount val="62"/>
                <c:pt idx="0">
                  <c:v>AUZEMERY</c:v>
                </c:pt>
                <c:pt idx="1">
                  <c:v>BEAUDEMOULIN</c:v>
                </c:pt>
                <c:pt idx="2">
                  <c:v>BEAULIEU</c:v>
                </c:pt>
                <c:pt idx="3">
                  <c:v>BESSE</c:v>
                </c:pt>
                <c:pt idx="4">
                  <c:v>BEYLY</c:v>
                </c:pt>
                <c:pt idx="5">
                  <c:v>BIARNAIS</c:v>
                </c:pt>
                <c:pt idx="6">
                  <c:v>BILLAN </c:v>
                </c:pt>
                <c:pt idx="7">
                  <c:v>BOUCHAREYCHAS</c:v>
                </c:pt>
                <c:pt idx="8">
                  <c:v>BOUCHERON</c:v>
                </c:pt>
                <c:pt idx="9">
                  <c:v>BOUTET</c:v>
                </c:pt>
                <c:pt idx="10">
                  <c:v>BOYER</c:v>
                </c:pt>
                <c:pt idx="11">
                  <c:v>CAILLAUD</c:v>
                </c:pt>
                <c:pt idx="12">
                  <c:v>CHADELAS</c:v>
                </c:pt>
                <c:pt idx="13">
                  <c:v>CHAMPARNAUD</c:v>
                </c:pt>
                <c:pt idx="14">
                  <c:v>DADAT</c:v>
                </c:pt>
                <c:pt idx="15">
                  <c:v>DELAGE </c:v>
                </c:pt>
                <c:pt idx="16">
                  <c:v>DELAURENT</c:v>
                </c:pt>
                <c:pt idx="17">
                  <c:v>DENANOT</c:v>
                </c:pt>
                <c:pt idx="18">
                  <c:v>DESBORDES</c:v>
                </c:pt>
                <c:pt idx="19">
                  <c:v>DESCOUTURES</c:v>
                </c:pt>
                <c:pt idx="20">
                  <c:v>DEYSSET</c:v>
                </c:pt>
                <c:pt idx="21">
                  <c:v>DIDIUS</c:v>
                </c:pt>
                <c:pt idx="22">
                  <c:v>DUGUET</c:v>
                </c:pt>
                <c:pt idx="23">
                  <c:v>DUMAIN</c:v>
                </c:pt>
                <c:pt idx="24">
                  <c:v>DUPUY</c:v>
                </c:pt>
                <c:pt idx="25">
                  <c:v>DUREISSEIX</c:v>
                </c:pt>
                <c:pt idx="26">
                  <c:v>FARGE</c:v>
                </c:pt>
                <c:pt idx="27">
                  <c:v>FAUCHER</c:v>
                </c:pt>
                <c:pt idx="28">
                  <c:v>FAURE</c:v>
                </c:pt>
                <c:pt idx="29">
                  <c:v>FAYE</c:v>
                </c:pt>
                <c:pt idx="30">
                  <c:v>FORGES</c:v>
                </c:pt>
                <c:pt idx="31">
                  <c:v>GARAT</c:v>
                </c:pt>
                <c:pt idx="32">
                  <c:v>GAUMONDIE</c:v>
                </c:pt>
                <c:pt idx="33">
                  <c:v>GISBERT</c:v>
                </c:pt>
                <c:pt idx="34">
                  <c:v>GUYONNAUD</c:v>
                </c:pt>
                <c:pt idx="35">
                  <c:v>JANICOT</c:v>
                </c:pt>
                <c:pt idx="36">
                  <c:v>JOURDE</c:v>
                </c:pt>
                <c:pt idx="37">
                  <c:v>LABESSE</c:v>
                </c:pt>
                <c:pt idx="38">
                  <c:v>LACHAUD</c:v>
                </c:pt>
                <c:pt idx="39">
                  <c:v>LANOURRICE</c:v>
                </c:pt>
                <c:pt idx="40">
                  <c:v>LEBLANC</c:v>
                </c:pt>
                <c:pt idx="41">
                  <c:v>LEBLOIS</c:v>
                </c:pt>
                <c:pt idx="42">
                  <c:v>LEBON</c:v>
                </c:pt>
                <c:pt idx="43">
                  <c:v>MAZEAU </c:v>
                </c:pt>
                <c:pt idx="44">
                  <c:v>MOREAU(D)</c:v>
                </c:pt>
                <c:pt idx="45">
                  <c:v>MOURGUET</c:v>
                </c:pt>
                <c:pt idx="46">
                  <c:v>PAULIAT</c:v>
                </c:pt>
                <c:pt idx="47">
                  <c:v>PICHON</c:v>
                </c:pt>
                <c:pt idx="48">
                  <c:v>PIDOUX</c:v>
                </c:pt>
                <c:pt idx="49">
                  <c:v>POMMARET</c:v>
                </c:pt>
                <c:pt idx="50">
                  <c:v>POUTOUT</c:v>
                </c:pt>
                <c:pt idx="51">
                  <c:v>QUANTY</c:v>
                </c:pt>
                <c:pt idx="52">
                  <c:v>REILHAC</c:v>
                </c:pt>
                <c:pt idx="53">
                  <c:v>RENON</c:v>
                </c:pt>
                <c:pt idx="54">
                  <c:v>RIBIERE</c:v>
                </c:pt>
                <c:pt idx="55">
                  <c:v>ROCHE</c:v>
                </c:pt>
                <c:pt idx="56">
                  <c:v>ROUSSAUD</c:v>
                </c:pt>
                <c:pt idx="57">
                  <c:v>RUAUD</c:v>
                </c:pt>
                <c:pt idx="58">
                  <c:v>THOMAS</c:v>
                </c:pt>
                <c:pt idx="59">
                  <c:v>TRICAUD</c:v>
                </c:pt>
                <c:pt idx="60">
                  <c:v>VERGNOLE</c:v>
                </c:pt>
                <c:pt idx="61">
                  <c:v>VITET</c:v>
                </c:pt>
              </c:strCache>
            </c:strRef>
          </c:cat>
          <c:val>
            <c:numRef>
              <c:f>'F1 Noms'!$H$87:$H$148</c:f>
              <c:numCache>
                <c:formatCode>General</c:formatCode>
                <c:ptCount val="62"/>
                <c:pt idx="0">
                  <c:v>1</c:v>
                </c:pt>
                <c:pt idx="1">
                  <c:v>1</c:v>
                </c:pt>
                <c:pt idx="2">
                  <c:v>1</c:v>
                </c:pt>
                <c:pt idx="3">
                  <c:v>1</c:v>
                </c:pt>
                <c:pt idx="4">
                  <c:v>1</c:v>
                </c:pt>
                <c:pt idx="5">
                  <c:v>1</c:v>
                </c:pt>
                <c:pt idx="6">
                  <c:v>1</c:v>
                </c:pt>
                <c:pt idx="7">
                  <c:v>1</c:v>
                </c:pt>
                <c:pt idx="8">
                  <c:v>1</c:v>
                </c:pt>
                <c:pt idx="9">
                  <c:v>2</c:v>
                </c:pt>
                <c:pt idx="10">
                  <c:v>1</c:v>
                </c:pt>
                <c:pt idx="11">
                  <c:v>1</c:v>
                </c:pt>
                <c:pt idx="12">
                  <c:v>1</c:v>
                </c:pt>
                <c:pt idx="13">
                  <c:v>1</c:v>
                </c:pt>
                <c:pt idx="14">
                  <c:v>1</c:v>
                </c:pt>
                <c:pt idx="15">
                  <c:v>2</c:v>
                </c:pt>
                <c:pt idx="16">
                  <c:v>2</c:v>
                </c:pt>
                <c:pt idx="17">
                  <c:v>2</c:v>
                </c:pt>
                <c:pt idx="18">
                  <c:v>1</c:v>
                </c:pt>
                <c:pt idx="19">
                  <c:v>1</c:v>
                </c:pt>
                <c:pt idx="20">
                  <c:v>1</c:v>
                </c:pt>
                <c:pt idx="21">
                  <c:v>1</c:v>
                </c:pt>
                <c:pt idx="22">
                  <c:v>1</c:v>
                </c:pt>
                <c:pt idx="23">
                  <c:v>1</c:v>
                </c:pt>
                <c:pt idx="24">
                  <c:v>1</c:v>
                </c:pt>
                <c:pt idx="25">
                  <c:v>1</c:v>
                </c:pt>
                <c:pt idx="26">
                  <c:v>1</c:v>
                </c:pt>
                <c:pt idx="27">
                  <c:v>4</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2</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numCache>
            </c:numRef>
          </c:val>
        </c:ser>
        <c:dLbls>
          <c:showLegendKey val="0"/>
          <c:showVal val="0"/>
          <c:showCatName val="0"/>
          <c:showSerName val="0"/>
          <c:showPercent val="0"/>
          <c:showBubbleSize val="0"/>
        </c:dLbls>
        <c:gapWidth val="150"/>
        <c:axId val="231597568"/>
        <c:axId val="231599104"/>
      </c:barChart>
      <c:catAx>
        <c:axId val="231597568"/>
        <c:scaling>
          <c:orientation val="minMax"/>
        </c:scaling>
        <c:delete val="0"/>
        <c:axPos val="b"/>
        <c:majorTickMark val="out"/>
        <c:minorTickMark val="none"/>
        <c:tickLblPos val="nextTo"/>
        <c:txPr>
          <a:bodyPr/>
          <a:lstStyle/>
          <a:p>
            <a:pPr>
              <a:defRPr>
                <a:latin typeface="Constantia" panose="02030602050306030303" pitchFamily="18" charset="0"/>
              </a:defRPr>
            </a:pPr>
            <a:endParaRPr lang="fr-FR"/>
          </a:p>
        </c:txPr>
        <c:crossAx val="231599104"/>
        <c:crosses val="autoZero"/>
        <c:auto val="1"/>
        <c:lblAlgn val="ctr"/>
        <c:lblOffset val="100"/>
        <c:noMultiLvlLbl val="0"/>
      </c:catAx>
      <c:valAx>
        <c:axId val="231599104"/>
        <c:scaling>
          <c:orientation val="minMax"/>
          <c:max val="4"/>
          <c:min val="0"/>
        </c:scaling>
        <c:delete val="0"/>
        <c:axPos val="l"/>
        <c:majorGridlines/>
        <c:numFmt formatCode="General" sourceLinked="1"/>
        <c:majorTickMark val="out"/>
        <c:minorTickMark val="none"/>
        <c:tickLblPos val="nextTo"/>
        <c:txPr>
          <a:bodyPr/>
          <a:lstStyle/>
          <a:p>
            <a:pPr>
              <a:defRPr>
                <a:latin typeface="Constantia" panose="02030602050306030303" pitchFamily="18" charset="0"/>
              </a:defRPr>
            </a:pPr>
            <a:endParaRPr lang="fr-FR"/>
          </a:p>
        </c:txPr>
        <c:crossAx val="231597568"/>
        <c:crosses val="autoZero"/>
        <c:crossBetween val="between"/>
        <c:majorUnit val="1"/>
        <c:minorUnit val="1"/>
      </c:valAx>
      <c:spPr>
        <a:solidFill>
          <a:schemeClr val="bg1">
            <a:lumMod val="85000"/>
          </a:schemeClr>
        </a:solidFill>
      </c:spPr>
    </c:plotArea>
    <c:plotVisOnly val="1"/>
    <c:dispBlanksAs val="gap"/>
    <c:showDLblsOverMax val="0"/>
  </c:chart>
  <c:spPr>
    <a:solidFill>
      <a:schemeClr val="bg1">
        <a:lumMod val="85000"/>
      </a:schemeClr>
    </a:solidFill>
    <a:ln w="22225"/>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fr-FR" sz="1600"/>
              <a:t>Comparaison</a:t>
            </a:r>
            <a:r>
              <a:rPr lang="fr-FR" sz="1600" baseline="0"/>
              <a:t> entre la répartition des familles avec enfants des victimes de la Grande Guerre de Panazol au recensement de 1901 et celle de l'ensemble des familles avec enfants de la commune de Panazol au recensement de 2012</a:t>
            </a:r>
            <a:endParaRPr lang="fr-FR" sz="1600"/>
          </a:p>
        </c:rich>
      </c:tx>
      <c:layout/>
      <c:overlay val="0"/>
    </c:title>
    <c:autoTitleDeleted val="0"/>
    <c:plotArea>
      <c:layout/>
      <c:barChart>
        <c:barDir val="col"/>
        <c:grouping val="clustered"/>
        <c:varyColors val="0"/>
        <c:ser>
          <c:idx val="0"/>
          <c:order val="0"/>
          <c:tx>
            <c:v>Échantillon des 64 familles des victimes en 1901</c:v>
          </c:tx>
          <c:spPr>
            <a:solidFill>
              <a:srgbClr val="00B0F0"/>
            </a:solidFill>
          </c:spPr>
          <c:invertIfNegative val="0"/>
          <c:dLbls>
            <c:showLegendKey val="0"/>
            <c:showVal val="1"/>
            <c:showCatName val="0"/>
            <c:showSerName val="0"/>
            <c:showPercent val="0"/>
            <c:showBubbleSize val="0"/>
            <c:showLeaderLines val="0"/>
          </c:dLbls>
          <c:cat>
            <c:strRef>
              <c:f>'F4 Familles de N'!$B$189:$B$192</c:f>
              <c:strCache>
                <c:ptCount val="4"/>
                <c:pt idx="0">
                  <c:v>1 enfant </c:v>
                </c:pt>
                <c:pt idx="1">
                  <c:v>2 enfants </c:v>
                </c:pt>
                <c:pt idx="2">
                  <c:v>3 enfants </c:v>
                </c:pt>
                <c:pt idx="3">
                  <c:v>4 enfants ou plus </c:v>
                </c:pt>
              </c:strCache>
            </c:strRef>
          </c:cat>
          <c:val>
            <c:numRef>
              <c:f>'F4 Familles de N'!$D$189:$D$192</c:f>
              <c:numCache>
                <c:formatCode>0.0%</c:formatCode>
                <c:ptCount val="4"/>
                <c:pt idx="0">
                  <c:v>0.15625</c:v>
                </c:pt>
                <c:pt idx="1">
                  <c:v>0.171875</c:v>
                </c:pt>
                <c:pt idx="2">
                  <c:v>0.203125</c:v>
                </c:pt>
                <c:pt idx="3">
                  <c:v>0.46875</c:v>
                </c:pt>
              </c:numCache>
            </c:numRef>
          </c:val>
        </c:ser>
        <c:ser>
          <c:idx val="1"/>
          <c:order val="1"/>
          <c:tx>
            <c:v>Ensemble des 1480 familles avec enfants de la commune de Panazol en 2012</c:v>
          </c:tx>
          <c:invertIfNegative val="0"/>
          <c:dLbls>
            <c:showLegendKey val="0"/>
            <c:showVal val="1"/>
            <c:showCatName val="0"/>
            <c:showSerName val="0"/>
            <c:showPercent val="0"/>
            <c:showBubbleSize val="0"/>
            <c:showLeaderLines val="0"/>
          </c:dLbls>
          <c:cat>
            <c:strRef>
              <c:f>'F4 Familles de N'!$B$189:$B$192</c:f>
              <c:strCache>
                <c:ptCount val="4"/>
                <c:pt idx="0">
                  <c:v>1 enfant </c:v>
                </c:pt>
                <c:pt idx="1">
                  <c:v>2 enfants </c:v>
                </c:pt>
                <c:pt idx="2">
                  <c:v>3 enfants </c:v>
                </c:pt>
                <c:pt idx="3">
                  <c:v>4 enfants ou plus </c:v>
                </c:pt>
              </c:strCache>
            </c:strRef>
          </c:cat>
          <c:val>
            <c:numRef>
              <c:f>'F4 Familles de N'!$F$189:$F$192</c:f>
              <c:numCache>
                <c:formatCode>0.0%</c:formatCode>
                <c:ptCount val="4"/>
                <c:pt idx="0">
                  <c:v>0.44391891891891894</c:v>
                </c:pt>
                <c:pt idx="1">
                  <c:v>0.40405405405405403</c:v>
                </c:pt>
                <c:pt idx="2">
                  <c:v>0.12972972972972974</c:v>
                </c:pt>
                <c:pt idx="3">
                  <c:v>2.2297297297297299E-2</c:v>
                </c:pt>
              </c:numCache>
            </c:numRef>
          </c:val>
        </c:ser>
        <c:dLbls>
          <c:showLegendKey val="0"/>
          <c:showVal val="0"/>
          <c:showCatName val="0"/>
          <c:showSerName val="0"/>
          <c:showPercent val="0"/>
          <c:showBubbleSize val="0"/>
        </c:dLbls>
        <c:gapWidth val="150"/>
        <c:axId val="232232064"/>
        <c:axId val="232233984"/>
      </c:barChart>
      <c:catAx>
        <c:axId val="232232064"/>
        <c:scaling>
          <c:orientation val="minMax"/>
        </c:scaling>
        <c:delete val="0"/>
        <c:axPos val="b"/>
        <c:title>
          <c:tx>
            <c:rich>
              <a:bodyPr/>
              <a:lstStyle/>
              <a:p>
                <a:pPr>
                  <a:defRPr sz="1200" b="0"/>
                </a:pPr>
                <a:r>
                  <a:rPr lang="fr-FR" sz="1200" b="0"/>
                  <a:t>Source</a:t>
                </a:r>
                <a:r>
                  <a:rPr lang="fr-FR" sz="1200" b="0" baseline="0"/>
                  <a:t> : Luc Fessemaz, Canopé de l'académie de Limoges, février 2016.</a:t>
                </a:r>
                <a:endParaRPr lang="fr-FR" sz="1200" b="0"/>
              </a:p>
            </c:rich>
          </c:tx>
          <c:layout>
            <c:manualLayout>
              <c:xMode val="edge"/>
              <c:yMode val="edge"/>
              <c:x val="0.45610899470899469"/>
              <c:y val="0.94510586419753084"/>
            </c:manualLayout>
          </c:layout>
          <c:overlay val="0"/>
        </c:title>
        <c:majorTickMark val="out"/>
        <c:minorTickMark val="none"/>
        <c:tickLblPos val="nextTo"/>
        <c:crossAx val="232233984"/>
        <c:crosses val="autoZero"/>
        <c:auto val="1"/>
        <c:lblAlgn val="ctr"/>
        <c:lblOffset val="100"/>
        <c:noMultiLvlLbl val="0"/>
      </c:catAx>
      <c:valAx>
        <c:axId val="232233984"/>
        <c:scaling>
          <c:orientation val="minMax"/>
        </c:scaling>
        <c:delete val="0"/>
        <c:axPos val="l"/>
        <c:majorGridlines/>
        <c:numFmt formatCode="0.0%" sourceLinked="1"/>
        <c:majorTickMark val="out"/>
        <c:minorTickMark val="none"/>
        <c:tickLblPos val="nextTo"/>
        <c:crossAx val="232232064"/>
        <c:crosses val="autoZero"/>
        <c:crossBetween val="between"/>
      </c:valAx>
      <c:spPr>
        <a:solidFill>
          <a:schemeClr val="bg1">
            <a:lumMod val="85000"/>
          </a:schemeClr>
        </a:solidFill>
        <a:ln>
          <a:solidFill>
            <a:schemeClr val="bg1">
              <a:lumMod val="50000"/>
            </a:schemeClr>
          </a:solidFill>
        </a:ln>
      </c:spPr>
    </c:plotArea>
    <c:legend>
      <c:legendPos val="b"/>
      <c:layout>
        <c:manualLayout>
          <c:xMode val="edge"/>
          <c:yMode val="edge"/>
          <c:x val="0.05"/>
          <c:y val="0.89236558641975305"/>
          <c:w val="0.9"/>
          <c:h val="4.0998611111111104E-2"/>
        </c:manualLayout>
      </c:layout>
      <c:overlay val="0"/>
    </c:legend>
    <c:plotVisOnly val="1"/>
    <c:dispBlanksAs val="gap"/>
    <c:showDLblsOverMax val="0"/>
  </c:chart>
  <c:spPr>
    <a:solidFill>
      <a:schemeClr val="bg1">
        <a:lumMod val="85000"/>
      </a:schemeClr>
    </a:solidFill>
    <a:ln w="25400"/>
  </c:spPr>
  <c:txPr>
    <a:bodyPr/>
    <a:lstStyle/>
    <a:p>
      <a:pPr>
        <a:defRPr sz="1400">
          <a:latin typeface="Constantia" panose="02030602050306030303" pitchFamily="18"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Constantia" pitchFamily="18" charset="0"/>
              </a:defRPr>
            </a:pPr>
            <a:r>
              <a:rPr lang="en-US" sz="1600"/>
              <a:t>Nombre de victimes de la Grande Guerre de Panazol selon le lieu de résidence au</a:t>
            </a:r>
            <a:r>
              <a:rPr lang="en-US" sz="1600" baseline="0"/>
              <a:t> décès</a:t>
            </a:r>
            <a:endParaRPr lang="en-US" sz="1600"/>
          </a:p>
        </c:rich>
      </c:tx>
      <c:layout/>
      <c:overlay val="0"/>
    </c:title>
    <c:autoTitleDeleted val="0"/>
    <c:plotArea>
      <c:layout/>
      <c:barChart>
        <c:barDir val="col"/>
        <c:grouping val="clustered"/>
        <c:varyColors val="0"/>
        <c:ser>
          <c:idx val="0"/>
          <c:order val="0"/>
          <c:tx>
            <c:v>Nombre de victimes de la Grande Guerre de Panazol selon le lieu de résidence</c:v>
          </c:tx>
          <c:spPr>
            <a:solidFill>
              <a:srgbClr val="FFFF00"/>
            </a:solidFill>
          </c:spPr>
          <c:invertIfNegative val="0"/>
          <c:dPt>
            <c:idx val="30"/>
            <c:invertIfNegative val="0"/>
            <c:bubble3D val="0"/>
            <c:spPr>
              <a:solidFill>
                <a:srgbClr val="00B0F0"/>
              </a:solidFill>
            </c:spPr>
          </c:dPt>
          <c:dPt>
            <c:idx val="31"/>
            <c:invertIfNegative val="0"/>
            <c:bubble3D val="0"/>
            <c:spPr>
              <a:solidFill>
                <a:srgbClr val="92D050"/>
              </a:solidFill>
            </c:spPr>
          </c:dPt>
          <c:dPt>
            <c:idx val="32"/>
            <c:invertIfNegative val="0"/>
            <c:bubble3D val="0"/>
            <c:spPr>
              <a:solidFill>
                <a:schemeClr val="accent4">
                  <a:lumMod val="60000"/>
                  <a:lumOff val="40000"/>
                </a:schemeClr>
              </a:solidFill>
            </c:spPr>
          </c:dPt>
          <c:dPt>
            <c:idx val="33"/>
            <c:invertIfNegative val="0"/>
            <c:bubble3D val="0"/>
            <c:spPr>
              <a:solidFill>
                <a:srgbClr val="92D050"/>
              </a:solidFill>
            </c:spPr>
          </c:dPt>
          <c:dLbls>
            <c:txPr>
              <a:bodyPr/>
              <a:lstStyle/>
              <a:p>
                <a:pPr>
                  <a:defRPr sz="1400">
                    <a:latin typeface="Constantia" pitchFamily="18" charset="0"/>
                  </a:defRPr>
                </a:pPr>
                <a:endParaRPr lang="fr-FR"/>
              </a:p>
            </c:txPr>
            <c:showLegendKey val="0"/>
            <c:showVal val="1"/>
            <c:showCatName val="0"/>
            <c:showSerName val="0"/>
            <c:showPercent val="0"/>
            <c:showBubbleSize val="0"/>
            <c:showLeaderLines val="0"/>
          </c:dLbls>
          <c:cat>
            <c:strRef>
              <c:f>'[1]F2 Identité civile'!$I$490:$I$523</c:f>
              <c:strCache>
                <c:ptCount val="34"/>
                <c:pt idx="0">
                  <c:v>Bourg</c:v>
                </c:pt>
                <c:pt idx="1">
                  <c:v>Célicroux</c:v>
                </c:pt>
                <c:pt idx="2">
                  <c:v>Cordelas</c:v>
                </c:pt>
                <c:pt idx="3">
                  <c:v>Coubras</c:v>
                </c:pt>
                <c:pt idx="4">
                  <c:v>Courbias</c:v>
                </c:pt>
                <c:pt idx="5">
                  <c:v>Croix de la Lieue</c:v>
                </c:pt>
                <c:pt idx="6">
                  <c:v>Croix Finor</c:v>
                </c:pt>
                <c:pt idx="7">
                  <c:v>Echaudièras</c:v>
                </c:pt>
                <c:pt idx="8">
                  <c:v>Fargeas</c:v>
                </c:pt>
                <c:pt idx="9">
                  <c:v>Forêt</c:v>
                </c:pt>
                <c:pt idx="10">
                  <c:v>La Beausserie</c:v>
                </c:pt>
                <c:pt idx="11">
                  <c:v>La Longe</c:v>
                </c:pt>
                <c:pt idx="12">
                  <c:v>La Quintaine</c:v>
                </c:pt>
                <c:pt idx="13">
                  <c:v>Lavaud</c:v>
                </c:pt>
                <c:pt idx="14">
                  <c:v>Le Buisson</c:v>
                </c:pt>
                <c:pt idx="15">
                  <c:v>Le Prouet</c:v>
                </c:pt>
                <c:pt idx="16">
                  <c:v>Les Prades</c:v>
                </c:pt>
                <c:pt idx="17">
                  <c:v>Les Vignes</c:v>
                </c:pt>
                <c:pt idx="18">
                  <c:v>Manderesse</c:v>
                </c:pt>
                <c:pt idx="19">
                  <c:v>Marliat</c:v>
                </c:pt>
                <c:pt idx="20">
                  <c:v>Maschambart</c:v>
                </c:pt>
                <c:pt idx="21">
                  <c:v>Mas-la-Côte</c:v>
                </c:pt>
                <c:pt idx="22">
                  <c:v>Morpiénas</c:v>
                </c:pt>
                <c:pt idx="23">
                  <c:v>Petit Buisson</c:v>
                </c:pt>
                <c:pt idx="24">
                  <c:v>Peyrazet </c:v>
                </c:pt>
                <c:pt idx="25">
                  <c:v>Pont de Lavaud</c:v>
                </c:pt>
                <c:pt idx="26">
                  <c:v>Pré Gayaud</c:v>
                </c:pt>
                <c:pt idx="27">
                  <c:v>Rue Basse</c:v>
                </c:pt>
                <c:pt idx="28">
                  <c:v>Rue Haute</c:v>
                </c:pt>
                <c:pt idx="29">
                  <c:v>PANAZOL</c:v>
                </c:pt>
                <c:pt idx="30">
                  <c:v>LIMOGES</c:v>
                </c:pt>
                <c:pt idx="31">
                  <c:v>PARIS</c:v>
                </c:pt>
                <c:pt idx="32">
                  <c:v>SAINT-JUST</c:v>
                </c:pt>
                <c:pt idx="33">
                  <c:v>SAINT-MAUR</c:v>
                </c:pt>
              </c:strCache>
            </c:strRef>
          </c:cat>
          <c:val>
            <c:numRef>
              <c:f>'[1]F2 Identité civile'!$H$490:$H$523</c:f>
              <c:numCache>
                <c:formatCode>General</c:formatCode>
                <c:ptCount val="34"/>
                <c:pt idx="0">
                  <c:v>6</c:v>
                </c:pt>
                <c:pt idx="1">
                  <c:v>1</c:v>
                </c:pt>
                <c:pt idx="2">
                  <c:v>2</c:v>
                </c:pt>
                <c:pt idx="3">
                  <c:v>2</c:v>
                </c:pt>
                <c:pt idx="4">
                  <c:v>1</c:v>
                </c:pt>
                <c:pt idx="5">
                  <c:v>1</c:v>
                </c:pt>
                <c:pt idx="6">
                  <c:v>5</c:v>
                </c:pt>
                <c:pt idx="7">
                  <c:v>1</c:v>
                </c:pt>
                <c:pt idx="8">
                  <c:v>8</c:v>
                </c:pt>
                <c:pt idx="9">
                  <c:v>1</c:v>
                </c:pt>
                <c:pt idx="10">
                  <c:v>1</c:v>
                </c:pt>
                <c:pt idx="11">
                  <c:v>1</c:v>
                </c:pt>
                <c:pt idx="12">
                  <c:v>1</c:v>
                </c:pt>
                <c:pt idx="13">
                  <c:v>2</c:v>
                </c:pt>
                <c:pt idx="14">
                  <c:v>2</c:v>
                </c:pt>
                <c:pt idx="15">
                  <c:v>1</c:v>
                </c:pt>
                <c:pt idx="16">
                  <c:v>1</c:v>
                </c:pt>
                <c:pt idx="17">
                  <c:v>5</c:v>
                </c:pt>
                <c:pt idx="18">
                  <c:v>1</c:v>
                </c:pt>
                <c:pt idx="19">
                  <c:v>1</c:v>
                </c:pt>
                <c:pt idx="20">
                  <c:v>1</c:v>
                </c:pt>
                <c:pt idx="21">
                  <c:v>1</c:v>
                </c:pt>
                <c:pt idx="22">
                  <c:v>4</c:v>
                </c:pt>
                <c:pt idx="23">
                  <c:v>1</c:v>
                </c:pt>
                <c:pt idx="24">
                  <c:v>1</c:v>
                </c:pt>
                <c:pt idx="25">
                  <c:v>1</c:v>
                </c:pt>
                <c:pt idx="26">
                  <c:v>1</c:v>
                </c:pt>
                <c:pt idx="27">
                  <c:v>2</c:v>
                </c:pt>
                <c:pt idx="28">
                  <c:v>2</c:v>
                </c:pt>
                <c:pt idx="29">
                  <c:v>5</c:v>
                </c:pt>
                <c:pt idx="30">
                  <c:v>4</c:v>
                </c:pt>
                <c:pt idx="31">
                  <c:v>1</c:v>
                </c:pt>
                <c:pt idx="32">
                  <c:v>1</c:v>
                </c:pt>
                <c:pt idx="33">
                  <c:v>1</c:v>
                </c:pt>
              </c:numCache>
            </c:numRef>
          </c:val>
        </c:ser>
        <c:dLbls>
          <c:showLegendKey val="0"/>
          <c:showVal val="0"/>
          <c:showCatName val="0"/>
          <c:showSerName val="0"/>
          <c:showPercent val="0"/>
          <c:showBubbleSize val="0"/>
        </c:dLbls>
        <c:gapWidth val="150"/>
        <c:axId val="232744448"/>
        <c:axId val="232745984"/>
      </c:barChart>
      <c:catAx>
        <c:axId val="232744448"/>
        <c:scaling>
          <c:orientation val="minMax"/>
        </c:scaling>
        <c:delete val="0"/>
        <c:axPos val="b"/>
        <c:majorTickMark val="out"/>
        <c:minorTickMark val="none"/>
        <c:tickLblPos val="nextTo"/>
        <c:txPr>
          <a:bodyPr rot="-5400000" vert="horz"/>
          <a:lstStyle/>
          <a:p>
            <a:pPr>
              <a:defRPr sz="1600">
                <a:latin typeface="Constantia" pitchFamily="18" charset="0"/>
              </a:defRPr>
            </a:pPr>
            <a:endParaRPr lang="fr-FR"/>
          </a:p>
        </c:txPr>
        <c:crossAx val="232745984"/>
        <c:crosses val="autoZero"/>
        <c:auto val="1"/>
        <c:lblAlgn val="ctr"/>
        <c:lblOffset val="100"/>
        <c:noMultiLvlLbl val="0"/>
      </c:catAx>
      <c:valAx>
        <c:axId val="232745984"/>
        <c:scaling>
          <c:orientation val="minMax"/>
        </c:scaling>
        <c:delete val="0"/>
        <c:axPos val="l"/>
        <c:majorGridlines/>
        <c:numFmt formatCode="General" sourceLinked="1"/>
        <c:majorTickMark val="out"/>
        <c:minorTickMark val="none"/>
        <c:tickLblPos val="nextTo"/>
        <c:txPr>
          <a:bodyPr/>
          <a:lstStyle/>
          <a:p>
            <a:pPr>
              <a:defRPr sz="1400">
                <a:latin typeface="Constantia" pitchFamily="18" charset="0"/>
              </a:defRPr>
            </a:pPr>
            <a:endParaRPr lang="fr-FR"/>
          </a:p>
        </c:txPr>
        <c:crossAx val="232744448"/>
        <c:crosses val="autoZero"/>
        <c:crossBetween val="between"/>
      </c:valAx>
      <c:spPr>
        <a:solidFill>
          <a:srgbClr val="EEECE1">
            <a:lumMod val="90000"/>
          </a:srgbClr>
        </a:solidFill>
        <a:ln>
          <a:solidFill>
            <a:schemeClr val="accent1"/>
          </a:solidFill>
        </a:ln>
      </c:spPr>
    </c:plotArea>
    <c:plotVisOnly val="1"/>
    <c:dispBlanksAs val="gap"/>
    <c:showDLblsOverMax val="0"/>
  </c:chart>
  <c:spPr>
    <a:solidFill>
      <a:schemeClr val="bg2">
        <a:lumMod val="90000"/>
      </a:schemeClr>
    </a:solidFill>
    <a:ln w="38100"/>
  </c:sp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v>Nombre d'années de résidence à Panazol des 70 victimes de la Grande Guerre</c:v>
          </c:tx>
          <c:spPr>
            <a:solidFill>
              <a:srgbClr val="FFFF00"/>
            </a:solidFill>
          </c:spPr>
          <c:invertIfNegative val="0"/>
          <c:dPt>
            <c:idx val="0"/>
            <c:invertIfNegative val="0"/>
            <c:bubble3D val="0"/>
            <c:spPr>
              <a:solidFill>
                <a:srgbClr val="FFC000"/>
              </a:solidFill>
            </c:spPr>
          </c:dPt>
          <c:dPt>
            <c:idx val="2"/>
            <c:invertIfNegative val="0"/>
            <c:bubble3D val="0"/>
            <c:spPr>
              <a:solidFill>
                <a:srgbClr val="FFC000"/>
              </a:solidFill>
            </c:spPr>
          </c:dPt>
          <c:dPt>
            <c:idx val="4"/>
            <c:invertIfNegative val="0"/>
            <c:bubble3D val="0"/>
            <c:spPr>
              <a:solidFill>
                <a:srgbClr val="FFC000"/>
              </a:solidFill>
            </c:spPr>
          </c:dPt>
          <c:dPt>
            <c:idx val="6"/>
            <c:invertIfNegative val="0"/>
            <c:bubble3D val="0"/>
            <c:spPr>
              <a:solidFill>
                <a:srgbClr val="FFC000"/>
              </a:solidFill>
            </c:spPr>
          </c:dPt>
          <c:dPt>
            <c:idx val="7"/>
            <c:invertIfNegative val="0"/>
            <c:bubble3D val="0"/>
            <c:spPr>
              <a:solidFill>
                <a:srgbClr val="FFC000"/>
              </a:solidFill>
            </c:spPr>
          </c:dPt>
          <c:dPt>
            <c:idx val="8"/>
            <c:invertIfNegative val="0"/>
            <c:bubble3D val="0"/>
            <c:spPr>
              <a:solidFill>
                <a:srgbClr val="FFC000"/>
              </a:solidFill>
            </c:spPr>
          </c:dPt>
          <c:dPt>
            <c:idx val="9"/>
            <c:invertIfNegative val="0"/>
            <c:bubble3D val="0"/>
            <c:spPr>
              <a:solidFill>
                <a:srgbClr val="FFC000"/>
              </a:solidFill>
            </c:spPr>
          </c:dPt>
          <c:dPt>
            <c:idx val="10"/>
            <c:invertIfNegative val="0"/>
            <c:bubble3D val="0"/>
            <c:spPr>
              <a:solidFill>
                <a:srgbClr val="FFC000"/>
              </a:solidFill>
            </c:spPr>
          </c:dPt>
          <c:dPt>
            <c:idx val="12"/>
            <c:invertIfNegative val="0"/>
            <c:bubble3D val="0"/>
            <c:spPr>
              <a:solidFill>
                <a:srgbClr val="FFC000"/>
              </a:solidFill>
            </c:spPr>
          </c:dPt>
          <c:dPt>
            <c:idx val="13"/>
            <c:invertIfNegative val="0"/>
            <c:bubble3D val="0"/>
            <c:spPr>
              <a:solidFill>
                <a:srgbClr val="FFC000"/>
              </a:solidFill>
            </c:spPr>
          </c:dPt>
          <c:dPt>
            <c:idx val="16"/>
            <c:invertIfNegative val="0"/>
            <c:bubble3D val="0"/>
            <c:spPr>
              <a:solidFill>
                <a:srgbClr val="FFC000"/>
              </a:solidFill>
            </c:spPr>
          </c:dPt>
          <c:dPt>
            <c:idx val="17"/>
            <c:invertIfNegative val="0"/>
            <c:bubble3D val="0"/>
            <c:spPr>
              <a:solidFill>
                <a:srgbClr val="FFC000"/>
              </a:solidFill>
            </c:spPr>
          </c:dPt>
          <c:dPt>
            <c:idx val="18"/>
            <c:invertIfNegative val="0"/>
            <c:bubble3D val="0"/>
            <c:spPr>
              <a:solidFill>
                <a:srgbClr val="FFC000"/>
              </a:solidFill>
            </c:spPr>
          </c:dPt>
          <c:dPt>
            <c:idx val="29"/>
            <c:invertIfNegative val="0"/>
            <c:bubble3D val="0"/>
            <c:spPr>
              <a:solidFill>
                <a:srgbClr val="FFC000"/>
              </a:solidFill>
            </c:spPr>
          </c:dPt>
          <c:dPt>
            <c:idx val="42"/>
            <c:invertIfNegative val="0"/>
            <c:bubble3D val="0"/>
            <c:spPr>
              <a:solidFill>
                <a:srgbClr val="FFC000"/>
              </a:solidFill>
            </c:spPr>
          </c:dPt>
          <c:dLbls>
            <c:showLegendKey val="0"/>
            <c:showVal val="1"/>
            <c:showCatName val="0"/>
            <c:showSerName val="0"/>
            <c:showPercent val="0"/>
            <c:showBubbleSize val="0"/>
            <c:showLeaderLines val="0"/>
          </c:dLbls>
          <c:cat>
            <c:strRef>
              <c:f>'F5 Lieux de R'!$B$155:$B$224</c:f>
              <c:strCache>
                <c:ptCount val="70"/>
                <c:pt idx="0">
                  <c:v>DELAURENT H.</c:v>
                </c:pt>
                <c:pt idx="1">
                  <c:v>BIARNAIS</c:v>
                </c:pt>
                <c:pt idx="2">
                  <c:v>POUTOUT</c:v>
                </c:pt>
                <c:pt idx="3">
                  <c:v>MOREAU(D)</c:v>
                </c:pt>
                <c:pt idx="4">
                  <c:v>GARAT</c:v>
                </c:pt>
                <c:pt idx="5">
                  <c:v>BEYLY</c:v>
                </c:pt>
                <c:pt idx="6">
                  <c:v>DESCOUTURE(S)</c:v>
                </c:pt>
                <c:pt idx="7">
                  <c:v>LEBON</c:v>
                </c:pt>
                <c:pt idx="8">
                  <c:v>MOURGUET M.</c:v>
                </c:pt>
                <c:pt idx="9">
                  <c:v>DIDIUS</c:v>
                </c:pt>
                <c:pt idx="10">
                  <c:v>ROCHE</c:v>
                </c:pt>
                <c:pt idx="11">
                  <c:v>BEAUDEMOULIN</c:v>
                </c:pt>
                <c:pt idx="12">
                  <c:v>DADAT</c:v>
                </c:pt>
                <c:pt idx="13">
                  <c:v>DELAURENT L.</c:v>
                </c:pt>
                <c:pt idx="14">
                  <c:v>FAUCHER L.</c:v>
                </c:pt>
                <c:pt idx="15">
                  <c:v>FAUCHER P.</c:v>
                </c:pt>
                <c:pt idx="16">
                  <c:v>FORGES</c:v>
                </c:pt>
                <c:pt idx="17">
                  <c:v>MOURGUET L.</c:v>
                </c:pt>
                <c:pt idx="18">
                  <c:v>DESBORDES</c:v>
                </c:pt>
                <c:pt idx="19">
                  <c:v>LABESSE</c:v>
                </c:pt>
                <c:pt idx="20">
                  <c:v>BOUCHERON</c:v>
                </c:pt>
                <c:pt idx="21">
                  <c:v>DUGUET</c:v>
                </c:pt>
                <c:pt idx="22">
                  <c:v>THOMAS</c:v>
                </c:pt>
                <c:pt idx="23">
                  <c:v>JOURDE</c:v>
                </c:pt>
                <c:pt idx="24">
                  <c:v>LEBLANC</c:v>
                </c:pt>
                <c:pt idx="25">
                  <c:v>MAZEAU (MAZAUD)</c:v>
                </c:pt>
                <c:pt idx="26">
                  <c:v>AUZEMERY</c:v>
                </c:pt>
                <c:pt idx="27">
                  <c:v>DENANOT</c:v>
                </c:pt>
                <c:pt idx="28">
                  <c:v>DUMAIN</c:v>
                </c:pt>
                <c:pt idx="29">
                  <c:v>GUYONNAUD</c:v>
                </c:pt>
                <c:pt idx="30">
                  <c:v>LACHAUD</c:v>
                </c:pt>
                <c:pt idx="31">
                  <c:v>BESSE</c:v>
                </c:pt>
                <c:pt idx="32">
                  <c:v>BOUCHAREYCHAS</c:v>
                </c:pt>
                <c:pt idx="33">
                  <c:v>DEYSSET</c:v>
                </c:pt>
                <c:pt idx="34">
                  <c:v>GAUMONDIE</c:v>
                </c:pt>
                <c:pt idx="35">
                  <c:v>LANOURRICE</c:v>
                </c:pt>
                <c:pt idx="36">
                  <c:v>FAUCHER E.</c:v>
                </c:pt>
                <c:pt idx="37">
                  <c:v>RENON</c:v>
                </c:pt>
                <c:pt idx="38">
                  <c:v>DELAGE J.</c:v>
                </c:pt>
                <c:pt idx="39">
                  <c:v>BOYER</c:v>
                </c:pt>
                <c:pt idx="40">
                  <c:v>DELAGE L.</c:v>
                </c:pt>
                <c:pt idx="41">
                  <c:v>FAUCHER M.</c:v>
                </c:pt>
                <c:pt idx="42">
                  <c:v>DUPUY</c:v>
                </c:pt>
                <c:pt idx="43">
                  <c:v>FARGE</c:v>
                </c:pt>
                <c:pt idx="44">
                  <c:v>FAURE</c:v>
                </c:pt>
                <c:pt idx="45">
                  <c:v>QUANTY</c:v>
                </c:pt>
                <c:pt idx="46">
                  <c:v>TRICAUD</c:v>
                </c:pt>
                <c:pt idx="47">
                  <c:v>POMMARET</c:v>
                </c:pt>
                <c:pt idx="48">
                  <c:v>JANICOT</c:v>
                </c:pt>
                <c:pt idx="49">
                  <c:v>LEBLOIS</c:v>
                </c:pt>
                <c:pt idx="50">
                  <c:v>BEAULIEU</c:v>
                </c:pt>
                <c:pt idx="51">
                  <c:v>BOUTET L.</c:v>
                </c:pt>
                <c:pt idx="52">
                  <c:v>VERGNOLE</c:v>
                </c:pt>
                <c:pt idx="53">
                  <c:v>VITET</c:v>
                </c:pt>
                <c:pt idx="54">
                  <c:v>BILLAN </c:v>
                </c:pt>
                <c:pt idx="55">
                  <c:v>CHADELAS</c:v>
                </c:pt>
                <c:pt idx="56">
                  <c:v>REILHAC</c:v>
                </c:pt>
                <c:pt idx="57">
                  <c:v>BOUTET F.</c:v>
                </c:pt>
                <c:pt idx="58">
                  <c:v>PICHON</c:v>
                </c:pt>
                <c:pt idx="59">
                  <c:v>PIDOUX</c:v>
                </c:pt>
                <c:pt idx="60">
                  <c:v>RIBIERE</c:v>
                </c:pt>
                <c:pt idx="61">
                  <c:v>ROUSSAUD</c:v>
                </c:pt>
                <c:pt idx="62">
                  <c:v>PAULIAT</c:v>
                </c:pt>
                <c:pt idx="63">
                  <c:v>RUAUD</c:v>
                </c:pt>
                <c:pt idx="64">
                  <c:v>DUREISSEIX</c:v>
                </c:pt>
                <c:pt idx="65">
                  <c:v>DENANOT</c:v>
                </c:pt>
                <c:pt idx="66">
                  <c:v>GISBERT</c:v>
                </c:pt>
                <c:pt idx="67">
                  <c:v>CAILLAUD</c:v>
                </c:pt>
                <c:pt idx="68">
                  <c:v>FAYE</c:v>
                </c:pt>
                <c:pt idx="69">
                  <c:v>CHAMPARNAUD</c:v>
                </c:pt>
              </c:strCache>
            </c:strRef>
          </c:cat>
          <c:val>
            <c:numRef>
              <c:f>'F5 Lieux de R'!$J$155:$J$224</c:f>
              <c:numCache>
                <c:formatCode>General</c:formatCode>
                <c:ptCount val="70"/>
                <c:pt idx="0">
                  <c:v>37</c:v>
                </c:pt>
                <c:pt idx="1">
                  <c:v>34</c:v>
                </c:pt>
                <c:pt idx="2">
                  <c:v>34</c:v>
                </c:pt>
                <c:pt idx="3">
                  <c:v>31</c:v>
                </c:pt>
                <c:pt idx="4">
                  <c:v>29</c:v>
                </c:pt>
                <c:pt idx="5">
                  <c:v>27</c:v>
                </c:pt>
                <c:pt idx="6">
                  <c:v>27</c:v>
                </c:pt>
                <c:pt idx="7">
                  <c:v>27</c:v>
                </c:pt>
                <c:pt idx="8">
                  <c:v>25</c:v>
                </c:pt>
                <c:pt idx="9">
                  <c:v>24</c:v>
                </c:pt>
                <c:pt idx="10">
                  <c:v>24</c:v>
                </c:pt>
                <c:pt idx="11">
                  <c:v>23</c:v>
                </c:pt>
                <c:pt idx="12">
                  <c:v>23</c:v>
                </c:pt>
                <c:pt idx="13">
                  <c:v>23</c:v>
                </c:pt>
                <c:pt idx="14">
                  <c:v>23</c:v>
                </c:pt>
                <c:pt idx="15">
                  <c:v>23</c:v>
                </c:pt>
                <c:pt idx="16">
                  <c:v>23</c:v>
                </c:pt>
                <c:pt idx="17">
                  <c:v>23</c:v>
                </c:pt>
                <c:pt idx="18">
                  <c:v>22</c:v>
                </c:pt>
                <c:pt idx="19">
                  <c:v>22</c:v>
                </c:pt>
                <c:pt idx="20">
                  <c:v>21</c:v>
                </c:pt>
                <c:pt idx="21">
                  <c:v>21</c:v>
                </c:pt>
                <c:pt idx="22">
                  <c:v>21</c:v>
                </c:pt>
                <c:pt idx="23">
                  <c:v>20</c:v>
                </c:pt>
                <c:pt idx="24">
                  <c:v>20</c:v>
                </c:pt>
                <c:pt idx="25">
                  <c:v>20</c:v>
                </c:pt>
                <c:pt idx="26">
                  <c:v>19</c:v>
                </c:pt>
                <c:pt idx="27">
                  <c:v>19</c:v>
                </c:pt>
                <c:pt idx="28">
                  <c:v>19</c:v>
                </c:pt>
                <c:pt idx="29">
                  <c:v>19</c:v>
                </c:pt>
                <c:pt idx="30">
                  <c:v>18</c:v>
                </c:pt>
                <c:pt idx="31">
                  <c:v>17</c:v>
                </c:pt>
                <c:pt idx="32">
                  <c:v>16</c:v>
                </c:pt>
                <c:pt idx="33">
                  <c:v>15</c:v>
                </c:pt>
                <c:pt idx="34">
                  <c:v>15</c:v>
                </c:pt>
                <c:pt idx="35">
                  <c:v>15</c:v>
                </c:pt>
                <c:pt idx="36">
                  <c:v>14</c:v>
                </c:pt>
                <c:pt idx="37">
                  <c:v>14</c:v>
                </c:pt>
                <c:pt idx="38">
                  <c:v>13</c:v>
                </c:pt>
                <c:pt idx="39">
                  <c:v>12</c:v>
                </c:pt>
                <c:pt idx="40">
                  <c:v>12</c:v>
                </c:pt>
                <c:pt idx="41">
                  <c:v>12</c:v>
                </c:pt>
                <c:pt idx="42">
                  <c:v>9</c:v>
                </c:pt>
                <c:pt idx="43">
                  <c:v>9</c:v>
                </c:pt>
                <c:pt idx="44">
                  <c:v>9</c:v>
                </c:pt>
                <c:pt idx="45">
                  <c:v>9</c:v>
                </c:pt>
                <c:pt idx="46">
                  <c:v>9</c:v>
                </c:pt>
                <c:pt idx="47">
                  <c:v>7</c:v>
                </c:pt>
                <c:pt idx="48">
                  <c:v>7</c:v>
                </c:pt>
                <c:pt idx="49">
                  <c:v>5</c:v>
                </c:pt>
                <c:pt idx="50">
                  <c:v>4</c:v>
                </c:pt>
                <c:pt idx="51">
                  <c:v>4</c:v>
                </c:pt>
                <c:pt idx="52">
                  <c:v>4</c:v>
                </c:pt>
                <c:pt idx="53">
                  <c:v>4</c:v>
                </c:pt>
                <c:pt idx="54">
                  <c:v>4</c:v>
                </c:pt>
                <c:pt idx="55">
                  <c:v>4</c:v>
                </c:pt>
                <c:pt idx="56">
                  <c:v>4</c:v>
                </c:pt>
                <c:pt idx="57">
                  <c:v>3</c:v>
                </c:pt>
                <c:pt idx="58">
                  <c:v>3</c:v>
                </c:pt>
                <c:pt idx="59">
                  <c:v>3</c:v>
                </c:pt>
                <c:pt idx="60">
                  <c:v>3</c:v>
                </c:pt>
                <c:pt idx="61">
                  <c:v>3</c:v>
                </c:pt>
                <c:pt idx="62">
                  <c:v>2</c:v>
                </c:pt>
                <c:pt idx="63">
                  <c:v>2</c:v>
                </c:pt>
                <c:pt idx="64">
                  <c:v>2</c:v>
                </c:pt>
                <c:pt idx="65">
                  <c:v>1</c:v>
                </c:pt>
                <c:pt idx="66">
                  <c:v>1</c:v>
                </c:pt>
                <c:pt idx="67">
                  <c:v>1</c:v>
                </c:pt>
                <c:pt idx="68">
                  <c:v>1</c:v>
                </c:pt>
                <c:pt idx="69">
                  <c:v>1</c:v>
                </c:pt>
              </c:numCache>
            </c:numRef>
          </c:val>
        </c:ser>
        <c:dLbls>
          <c:showLegendKey val="0"/>
          <c:showVal val="0"/>
          <c:showCatName val="0"/>
          <c:showSerName val="0"/>
          <c:showPercent val="0"/>
          <c:showBubbleSize val="0"/>
        </c:dLbls>
        <c:gapWidth val="150"/>
        <c:axId val="233190528"/>
        <c:axId val="233192064"/>
      </c:barChart>
      <c:catAx>
        <c:axId val="233190528"/>
        <c:scaling>
          <c:orientation val="minMax"/>
        </c:scaling>
        <c:delete val="0"/>
        <c:axPos val="b"/>
        <c:majorTickMark val="out"/>
        <c:minorTickMark val="none"/>
        <c:tickLblPos val="nextTo"/>
        <c:crossAx val="233192064"/>
        <c:crosses val="autoZero"/>
        <c:auto val="1"/>
        <c:lblAlgn val="ctr"/>
        <c:lblOffset val="100"/>
        <c:noMultiLvlLbl val="0"/>
      </c:catAx>
      <c:valAx>
        <c:axId val="233192064"/>
        <c:scaling>
          <c:orientation val="minMax"/>
        </c:scaling>
        <c:delete val="0"/>
        <c:axPos val="l"/>
        <c:majorGridlines/>
        <c:numFmt formatCode="General" sourceLinked="1"/>
        <c:majorTickMark val="out"/>
        <c:minorTickMark val="none"/>
        <c:tickLblPos val="nextTo"/>
        <c:spPr>
          <a:solidFill>
            <a:schemeClr val="bg1">
              <a:lumMod val="85000"/>
            </a:schemeClr>
          </a:solidFill>
        </c:spPr>
        <c:crossAx val="233190528"/>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a:ln w="25400"/>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a:latin typeface="Constantia" pitchFamily="18" charset="0"/>
            </a:defRPr>
          </a:pPr>
          <a:endParaRPr lang="fr-FR"/>
        </a:p>
      </c:txPr>
    </c:title>
    <c:autoTitleDeleted val="0"/>
    <c:plotArea>
      <c:layout/>
      <c:doughnutChart>
        <c:varyColors val="1"/>
        <c:ser>
          <c:idx val="0"/>
          <c:order val="0"/>
          <c:tx>
            <c:v>Victimes de la Grande Guerre de Panazol selon le statut familial</c:v>
          </c:tx>
          <c:dPt>
            <c:idx val="0"/>
            <c:bubble3D val="0"/>
            <c:spPr>
              <a:solidFill>
                <a:srgbClr val="92D050"/>
              </a:solidFill>
            </c:spPr>
          </c:dPt>
          <c:dPt>
            <c:idx val="1"/>
            <c:bubble3D val="0"/>
            <c:spPr>
              <a:solidFill>
                <a:srgbClr val="558ED5"/>
              </a:solidFill>
            </c:spPr>
          </c:dPt>
          <c:dLbls>
            <c:dLbl>
              <c:idx val="0"/>
              <c:layout/>
              <c:showLegendKey val="0"/>
              <c:showVal val="1"/>
              <c:showCatName val="0"/>
              <c:showSerName val="0"/>
              <c:showPercent val="1"/>
              <c:showBubbleSize val="0"/>
            </c:dLbl>
            <c:dLbl>
              <c:idx val="1"/>
              <c:layout/>
              <c:showLegendKey val="0"/>
              <c:showVal val="1"/>
              <c:showCatName val="0"/>
              <c:showSerName val="0"/>
              <c:showPercent val="1"/>
              <c:showBubbleSize val="0"/>
            </c:dLbl>
            <c:txPr>
              <a:bodyPr/>
              <a:lstStyle/>
              <a:p>
                <a:pPr>
                  <a:defRPr sz="2000">
                    <a:latin typeface="Constantia" pitchFamily="18" charset="0"/>
                  </a:defRPr>
                </a:pPr>
                <a:endParaRPr lang="fr-FR"/>
              </a:p>
            </c:txPr>
            <c:showLegendKey val="0"/>
            <c:showVal val="1"/>
            <c:showCatName val="0"/>
            <c:showSerName val="0"/>
            <c:showPercent val="0"/>
            <c:showBubbleSize val="0"/>
            <c:showLeaderLines val="1"/>
          </c:dLbls>
          <c:cat>
            <c:strRef>
              <c:f>'[1]F2 Identité civile'!$H$689:$I$689</c:f>
              <c:strCache>
                <c:ptCount val="2"/>
                <c:pt idx="0">
                  <c:v>Célibataire</c:v>
                </c:pt>
                <c:pt idx="1">
                  <c:v>Marié</c:v>
                </c:pt>
              </c:strCache>
            </c:strRef>
          </c:cat>
          <c:val>
            <c:numRef>
              <c:f>'[1]F2 Identité civile'!$H$688:$I$688</c:f>
              <c:numCache>
                <c:formatCode>General</c:formatCode>
                <c:ptCount val="2"/>
                <c:pt idx="0">
                  <c:v>46</c:v>
                </c:pt>
                <c:pt idx="1">
                  <c:v>24</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000363756613786"/>
          <c:y val="0.46468796296296316"/>
          <c:w val="0.13912334656084663"/>
          <c:h val="0.10780532407407406"/>
        </c:manualLayout>
      </c:layout>
      <c:overlay val="0"/>
      <c:txPr>
        <a:bodyPr/>
        <a:lstStyle/>
        <a:p>
          <a:pPr rtl="0">
            <a:defRPr sz="2000">
              <a:latin typeface="Constantia" pitchFamily="18" charset="0"/>
            </a:defRPr>
          </a:pPr>
          <a:endParaRPr lang="fr-FR"/>
        </a:p>
      </c:txPr>
    </c:legend>
    <c:plotVisOnly val="1"/>
    <c:dispBlanksAs val="zero"/>
    <c:showDLblsOverMax val="0"/>
  </c:chart>
  <c:spPr>
    <a:solidFill>
      <a:schemeClr val="bg2">
        <a:lumMod val="90000"/>
      </a:schemeClr>
    </a:solidFill>
    <a:ln w="38100"/>
  </c:sp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2000">
                <a:latin typeface="Constantia" pitchFamily="18" charset="0"/>
              </a:defRPr>
            </a:pPr>
            <a:r>
              <a:rPr lang="fr-FR" sz="2000">
                <a:latin typeface="Constantia" pitchFamily="18" charset="0"/>
              </a:rPr>
              <a:t>Degrés d'instruction des victimes de la Grande Guerre</a:t>
            </a:r>
            <a:r>
              <a:rPr lang="fr-FR" sz="2000" baseline="0">
                <a:latin typeface="Constantia" pitchFamily="18" charset="0"/>
              </a:rPr>
              <a:t> de Panazol</a:t>
            </a:r>
            <a:r>
              <a:rPr lang="fr-FR" sz="2000">
                <a:latin typeface="Constantia" pitchFamily="18" charset="0"/>
              </a:rPr>
              <a:t> au moment du recrutement</a:t>
            </a:r>
          </a:p>
        </c:rich>
      </c:tx>
      <c:overlay val="0"/>
    </c:title>
    <c:autoTitleDeleted val="0"/>
    <c:plotArea>
      <c:layout/>
      <c:pieChart>
        <c:varyColors val="1"/>
        <c:ser>
          <c:idx val="0"/>
          <c:order val="0"/>
          <c:tx>
            <c:v>Degré d'instructions des victimes au moment du recrutement</c:v>
          </c:tx>
          <c:dPt>
            <c:idx val="3"/>
            <c:bubble3D val="0"/>
            <c:spPr>
              <a:solidFill>
                <a:schemeClr val="accent1">
                  <a:lumMod val="60000"/>
                  <a:lumOff val="40000"/>
                </a:schemeClr>
              </a:solidFill>
            </c:spPr>
          </c:dPt>
          <c:dPt>
            <c:idx val="4"/>
            <c:bubble3D val="0"/>
            <c:spPr>
              <a:solidFill>
                <a:schemeClr val="accent1">
                  <a:lumMod val="40000"/>
                  <a:lumOff val="60000"/>
                </a:schemeClr>
              </a:solidFill>
            </c:spPr>
          </c:dPt>
          <c:dPt>
            <c:idx val="5"/>
            <c:bubble3D val="0"/>
            <c:spPr>
              <a:solidFill>
                <a:schemeClr val="accent1">
                  <a:lumMod val="20000"/>
                  <a:lumOff val="80000"/>
                </a:schemeClr>
              </a:solidFill>
            </c:spPr>
          </c:dPt>
          <c:dPt>
            <c:idx val="6"/>
            <c:bubble3D val="0"/>
            <c:spPr>
              <a:solidFill>
                <a:schemeClr val="bg1">
                  <a:lumMod val="50000"/>
                </a:schemeClr>
              </a:solidFill>
            </c:spPr>
          </c:dPt>
          <c:dLbls>
            <c:dLbl>
              <c:idx val="0"/>
              <c:layout>
                <c:manualLayout>
                  <c:x val="1.4235744718622989E-2"/>
                  <c:y val="-2.9336266960029492E-3"/>
                </c:manualLayout>
              </c:layout>
              <c:dLblPos val="bestFit"/>
              <c:showLegendKey val="0"/>
              <c:showVal val="1"/>
              <c:showCatName val="0"/>
              <c:showSerName val="0"/>
              <c:showPercent val="1"/>
              <c:showBubbleSize val="0"/>
            </c:dLbl>
            <c:dLbl>
              <c:idx val="1"/>
              <c:layout>
                <c:manualLayout>
                  <c:x val="2.9276453366792129E-2"/>
                  <c:y val="1.64424514200299E-2"/>
                </c:manualLayout>
              </c:layout>
              <c:dLblPos val="bestFit"/>
              <c:showLegendKey val="0"/>
              <c:showVal val="1"/>
              <c:showCatName val="0"/>
              <c:showSerName val="0"/>
              <c:showPercent val="1"/>
              <c:showBubbleSize val="0"/>
            </c:dLbl>
            <c:dLbl>
              <c:idx val="4"/>
              <c:layout>
                <c:manualLayout>
                  <c:x val="-2.7603513174404359E-2"/>
                  <c:y val="1.7937219730941704E-2"/>
                </c:manualLayout>
              </c:layout>
              <c:dLblPos val="bestFit"/>
              <c:showLegendKey val="0"/>
              <c:showVal val="1"/>
              <c:showCatName val="0"/>
              <c:showSerName val="0"/>
              <c:showPercent val="1"/>
              <c:showBubbleSize val="0"/>
            </c:dLbl>
            <c:dLbl>
              <c:idx val="5"/>
              <c:layout>
                <c:manualLayout>
                  <c:x val="-5.0251252967511324E-3"/>
                  <c:y val="1.1957993699632461E-2"/>
                </c:manualLayout>
              </c:layout>
              <c:dLblPos val="bestFit"/>
              <c:showLegendKey val="0"/>
              <c:showVal val="1"/>
              <c:showCatName val="0"/>
              <c:showSerName val="0"/>
              <c:showPercent val="1"/>
              <c:showBubbleSize val="0"/>
            </c:dLbl>
            <c:dLbl>
              <c:idx val="6"/>
              <c:layout>
                <c:manualLayout>
                  <c:x val="-5.0251252967511324E-3"/>
                  <c:y val="0"/>
                </c:manualLayout>
              </c:layout>
              <c:dLblPos val="bestFit"/>
              <c:showLegendKey val="0"/>
              <c:showVal val="1"/>
              <c:showCatName val="0"/>
              <c:showSerName val="0"/>
              <c:showPercent val="1"/>
              <c:showBubbleSize val="0"/>
            </c:dLbl>
            <c:txPr>
              <a:bodyPr/>
              <a:lstStyle/>
              <a:p>
                <a:pPr>
                  <a:defRPr sz="1400">
                    <a:latin typeface="Constantia" pitchFamily="18" charset="0"/>
                  </a:defRPr>
                </a:pPr>
                <a:endParaRPr lang="fr-FR"/>
              </a:p>
            </c:txPr>
            <c:dLblPos val="outEnd"/>
            <c:showLegendKey val="0"/>
            <c:showVal val="1"/>
            <c:showCatName val="0"/>
            <c:showSerName val="0"/>
            <c:showPercent val="1"/>
            <c:showBubbleSize val="0"/>
            <c:showLeaderLines val="1"/>
          </c:dLbls>
          <c:cat>
            <c:strRef>
              <c:f>'[1]F2 Identité civile'!$H$765:$H$771</c:f>
              <c:strCache>
                <c:ptCount val="7"/>
                <c:pt idx="0">
                  <c:v>Degré 5 : bachelier, licencié, etc. (avec indication de diplôme)</c:v>
                </c:pt>
                <c:pt idx="1">
                  <c:v>Degré 4 : a obtenu le brevet de l'enseignement primaire</c:v>
                </c:pt>
                <c:pt idx="2">
                  <c:v>Degré 3 : possède une instruction primaire plus développée</c:v>
                </c:pt>
                <c:pt idx="3">
                  <c:v>Degré 2 : sait lire et écrire</c:v>
                </c:pt>
                <c:pt idx="4">
                  <c:v>Degré 1 : sait lire seulement</c:v>
                </c:pt>
                <c:pt idx="5">
                  <c:v>Degré 0 : ne sait ni lire ni écrire</c:v>
                </c:pt>
                <c:pt idx="6">
                  <c:v>Non renseigné</c:v>
                </c:pt>
              </c:strCache>
            </c:strRef>
          </c:cat>
          <c:val>
            <c:numRef>
              <c:f>'[1]F2 Identité civile'!$I$765:$I$771</c:f>
              <c:numCache>
                <c:formatCode>General</c:formatCode>
                <c:ptCount val="7"/>
                <c:pt idx="0">
                  <c:v>1</c:v>
                </c:pt>
                <c:pt idx="1">
                  <c:v>0</c:v>
                </c:pt>
                <c:pt idx="2">
                  <c:v>40</c:v>
                </c:pt>
                <c:pt idx="3">
                  <c:v>22</c:v>
                </c:pt>
                <c:pt idx="4">
                  <c:v>4</c:v>
                </c:pt>
                <c:pt idx="5">
                  <c:v>2</c:v>
                </c:pt>
                <c:pt idx="6">
                  <c:v>1</c:v>
                </c:pt>
              </c:numCache>
            </c:numRef>
          </c:val>
        </c:ser>
        <c:dLbls>
          <c:showLegendKey val="0"/>
          <c:showVal val="0"/>
          <c:showCatName val="0"/>
          <c:showSerName val="0"/>
          <c:showPercent val="0"/>
          <c:showBubbleSize val="0"/>
          <c:showLeaderLines val="1"/>
        </c:dLbls>
        <c:firstSliceAng val="0"/>
      </c:pieChart>
      <c:spPr>
        <a:solidFill>
          <a:schemeClr val="bg2">
            <a:lumMod val="90000"/>
          </a:schemeClr>
        </a:solidFill>
      </c:spPr>
    </c:plotArea>
    <c:legend>
      <c:legendPos val="r"/>
      <c:layout>
        <c:manualLayout>
          <c:xMode val="edge"/>
          <c:yMode val="edge"/>
          <c:x val="0.65605732784029369"/>
          <c:y val="0.16287407459717759"/>
          <c:w val="0.30630151783097642"/>
          <c:h val="0.71756270376516396"/>
        </c:manualLayout>
      </c:layout>
      <c:overlay val="0"/>
      <c:txPr>
        <a:bodyPr/>
        <a:lstStyle/>
        <a:p>
          <a:pPr rtl="0">
            <a:defRPr sz="1400">
              <a:latin typeface="Constantia" pitchFamily="18" charset="0"/>
            </a:defRPr>
          </a:pPr>
          <a:endParaRPr lang="fr-FR"/>
        </a:p>
      </c:txPr>
    </c:legend>
    <c:plotVisOnly val="1"/>
    <c:dispBlanksAs val="zero"/>
    <c:showDLblsOverMax val="0"/>
  </c:chart>
  <c:spPr>
    <a:solidFill>
      <a:schemeClr val="bg2">
        <a:lumMod val="90000"/>
      </a:schemeClr>
    </a:solidFill>
    <a:ln w="38100"/>
  </c:spPr>
  <c:printSettings>
    <c:headerFooter/>
    <c:pageMargins b="0.75000000000000366" l="0.70000000000000062" r="0.70000000000000062" t="0.750000000000003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Professions des victimes de la Grande Guerre de Panazol au moment de l'appel sous les drapeaux</a:t>
            </a:r>
          </a:p>
        </c:rich>
      </c:tx>
      <c:overlay val="0"/>
    </c:title>
    <c:autoTitleDeleted val="0"/>
    <c:plotArea>
      <c:layout/>
      <c:pieChart>
        <c:varyColors val="1"/>
        <c:ser>
          <c:idx val="0"/>
          <c:order val="0"/>
          <c:tx>
            <c:v>Professions des Victimes de la Grande Guerre de Panazol au moment de l'appel sous les drapeaux</c:v>
          </c:tx>
          <c:dPt>
            <c:idx val="0"/>
            <c:bubble3D val="0"/>
            <c:spPr>
              <a:solidFill>
                <a:srgbClr val="92D050"/>
              </a:solidFill>
            </c:spPr>
          </c:dPt>
          <c:dPt>
            <c:idx val="1"/>
            <c:bubble3D val="0"/>
            <c:spPr>
              <a:solidFill>
                <a:srgbClr val="00B050"/>
              </a:solidFill>
            </c:spPr>
          </c:dPt>
          <c:dPt>
            <c:idx val="3"/>
            <c:bubble3D val="0"/>
            <c:spPr>
              <a:solidFill>
                <a:schemeClr val="accent2">
                  <a:lumMod val="50000"/>
                </a:schemeClr>
              </a:solidFill>
            </c:spPr>
          </c:dPt>
          <c:dPt>
            <c:idx val="4"/>
            <c:bubble3D val="0"/>
            <c:spPr>
              <a:solidFill>
                <a:schemeClr val="accent6">
                  <a:lumMod val="50000"/>
                </a:schemeClr>
              </a:solidFill>
            </c:spPr>
          </c:dPt>
          <c:dPt>
            <c:idx val="6"/>
            <c:bubble3D val="0"/>
            <c:spPr>
              <a:solidFill>
                <a:schemeClr val="accent2">
                  <a:lumMod val="60000"/>
                  <a:lumOff val="40000"/>
                </a:schemeClr>
              </a:solidFill>
            </c:spPr>
          </c:dPt>
          <c:dPt>
            <c:idx val="8"/>
            <c:bubble3D val="0"/>
            <c:spPr>
              <a:solidFill>
                <a:schemeClr val="bg2">
                  <a:lumMod val="50000"/>
                </a:schemeClr>
              </a:solidFill>
            </c:spPr>
          </c:dPt>
          <c:dPt>
            <c:idx val="9"/>
            <c:bubble3D val="0"/>
            <c:spPr>
              <a:solidFill>
                <a:schemeClr val="bg2">
                  <a:lumMod val="75000"/>
                </a:schemeClr>
              </a:solidFill>
            </c:spPr>
          </c:dPt>
          <c:dPt>
            <c:idx val="10"/>
            <c:bubble3D val="0"/>
            <c:spPr>
              <a:solidFill>
                <a:schemeClr val="bg1">
                  <a:lumMod val="85000"/>
                </a:schemeClr>
              </a:solidFill>
            </c:spPr>
          </c:dPt>
          <c:dPt>
            <c:idx val="11"/>
            <c:bubble3D val="0"/>
            <c:spPr>
              <a:solidFill>
                <a:srgbClr val="C00000"/>
              </a:solidFill>
            </c:spPr>
          </c:dPt>
          <c:dPt>
            <c:idx val="13"/>
            <c:bubble3D val="0"/>
            <c:spPr>
              <a:solidFill>
                <a:schemeClr val="accent1">
                  <a:lumMod val="60000"/>
                  <a:lumOff val="40000"/>
                </a:schemeClr>
              </a:solidFill>
            </c:spPr>
          </c:dPt>
          <c:dPt>
            <c:idx val="14"/>
            <c:bubble3D val="0"/>
            <c:spPr>
              <a:solidFill>
                <a:schemeClr val="accent5">
                  <a:lumMod val="40000"/>
                  <a:lumOff val="60000"/>
                </a:schemeClr>
              </a:solidFill>
            </c:spPr>
          </c:dPt>
          <c:dPt>
            <c:idx val="16"/>
            <c:bubble3D val="0"/>
            <c:spPr>
              <a:solidFill>
                <a:schemeClr val="accent4">
                  <a:lumMod val="60000"/>
                  <a:lumOff val="40000"/>
                </a:schemeClr>
              </a:solidFill>
            </c:spPr>
          </c:dPt>
          <c:dPt>
            <c:idx val="17"/>
            <c:bubble3D val="0"/>
            <c:spPr>
              <a:solidFill>
                <a:schemeClr val="accent4">
                  <a:lumMod val="40000"/>
                  <a:lumOff val="60000"/>
                </a:schemeClr>
              </a:solidFill>
            </c:spPr>
          </c:dPt>
          <c:dPt>
            <c:idx val="18"/>
            <c:bubble3D val="0"/>
            <c:spPr>
              <a:solidFill>
                <a:schemeClr val="accent4">
                  <a:lumMod val="75000"/>
                </a:schemeClr>
              </a:solidFill>
            </c:spPr>
          </c:dPt>
          <c:dPt>
            <c:idx val="19"/>
            <c:bubble3D val="0"/>
            <c:spPr>
              <a:solidFill>
                <a:schemeClr val="tx2">
                  <a:lumMod val="60000"/>
                  <a:lumOff val="40000"/>
                </a:schemeClr>
              </a:solidFill>
            </c:spPr>
          </c:dPt>
          <c:dPt>
            <c:idx val="20"/>
            <c:bubble3D val="0"/>
            <c:spPr>
              <a:solidFill>
                <a:schemeClr val="bg1">
                  <a:lumMod val="65000"/>
                </a:schemeClr>
              </a:solidFill>
            </c:spPr>
          </c:dPt>
          <c:dLbls>
            <c:dLbl>
              <c:idx val="0"/>
              <c:layout>
                <c:manualLayout>
                  <c:x val="-0.32122513123359581"/>
                  <c:y val="0.25638863892013497"/>
                </c:manualLayout>
              </c:layout>
              <c:showLegendKey val="0"/>
              <c:showVal val="1"/>
              <c:showCatName val="1"/>
              <c:showSerName val="0"/>
              <c:showPercent val="1"/>
              <c:showBubbleSize val="0"/>
            </c:dLbl>
            <c:dLbl>
              <c:idx val="1"/>
              <c:layout>
                <c:manualLayout>
                  <c:x val="1.1310170603674561E-2"/>
                  <c:y val="-7.3406449193850814E-3"/>
                </c:manualLayout>
              </c:layout>
              <c:showLegendKey val="0"/>
              <c:showVal val="1"/>
              <c:showCatName val="1"/>
              <c:showSerName val="0"/>
              <c:showPercent val="1"/>
              <c:showBubbleSize val="0"/>
            </c:dLbl>
            <c:dLbl>
              <c:idx val="4"/>
              <c:layout>
                <c:manualLayout>
                  <c:x val="1.4053674540682421E-2"/>
                  <c:y val="-3.2105361829771616E-3"/>
                </c:manualLayout>
              </c:layout>
              <c:showLegendKey val="0"/>
              <c:showVal val="1"/>
              <c:showCatName val="1"/>
              <c:showSerName val="0"/>
              <c:showPercent val="1"/>
              <c:showBubbleSize val="0"/>
            </c:dLbl>
            <c:dLbl>
              <c:idx val="6"/>
              <c:layout>
                <c:manualLayout>
                  <c:x val="1.4071620734908141E-2"/>
                  <c:y val="9.0691788526434764E-4"/>
                </c:manualLayout>
              </c:layout>
              <c:showLegendKey val="0"/>
              <c:showVal val="1"/>
              <c:showCatName val="1"/>
              <c:showSerName val="0"/>
              <c:showPercent val="1"/>
              <c:showBubbleSize val="0"/>
            </c:dLbl>
            <c:dLbl>
              <c:idx val="8"/>
              <c:layout>
                <c:manualLayout>
                  <c:x val="1.3714960629921259E-2"/>
                  <c:y val="2.2541244844394492E-3"/>
                </c:manualLayout>
              </c:layout>
              <c:showLegendKey val="0"/>
              <c:showVal val="1"/>
              <c:showCatName val="1"/>
              <c:showSerName val="0"/>
              <c:showPercent val="1"/>
              <c:showBubbleSize val="0"/>
            </c:dLbl>
            <c:dLbl>
              <c:idx val="10"/>
              <c:layout>
                <c:manualLayout>
                  <c:x val="1.0089599737532918E-2"/>
                  <c:y val="1.6788245219347707E-2"/>
                </c:manualLayout>
              </c:layout>
              <c:showLegendKey val="0"/>
              <c:showVal val="1"/>
              <c:showCatName val="1"/>
              <c:showSerName val="0"/>
              <c:showPercent val="1"/>
              <c:showBubbleSize val="0"/>
            </c:dLbl>
            <c:dLbl>
              <c:idx val="12"/>
              <c:layout>
                <c:manualLayout>
                  <c:x val="9.9387139926286508E-4"/>
                  <c:y val="3.8975547903840412E-2"/>
                </c:manualLayout>
              </c:layout>
              <c:showLegendKey val="0"/>
              <c:showVal val="1"/>
              <c:showCatName val="1"/>
              <c:showSerName val="0"/>
              <c:showPercent val="1"/>
              <c:showBubbleSize val="0"/>
            </c:dLbl>
            <c:dLbl>
              <c:idx val="13"/>
              <c:layout>
                <c:manualLayout>
                  <c:x val="-2.0400070078576697E-3"/>
                  <c:y val="3.2834903270679353E-2"/>
                </c:manualLayout>
              </c:layout>
              <c:showLegendKey val="0"/>
              <c:showVal val="1"/>
              <c:showCatName val="1"/>
              <c:showSerName val="0"/>
              <c:showPercent val="1"/>
              <c:showBubbleSize val="0"/>
            </c:dLbl>
            <c:dLbl>
              <c:idx val="14"/>
              <c:layout>
                <c:manualLayout>
                  <c:x val="-0.10265954746923069"/>
                  <c:y val="2.7657115379661854E-2"/>
                </c:manualLayout>
              </c:layout>
              <c:showLegendKey val="0"/>
              <c:showVal val="1"/>
              <c:showCatName val="1"/>
              <c:showSerName val="0"/>
              <c:showPercent val="1"/>
              <c:showBubbleSize val="0"/>
            </c:dLbl>
            <c:dLbl>
              <c:idx val="15"/>
              <c:layout>
                <c:manualLayout>
                  <c:x val="-9.068839102535764E-2"/>
                  <c:y val="1.5501879059011005E-4"/>
                </c:manualLayout>
              </c:layout>
              <c:showLegendKey val="0"/>
              <c:showVal val="1"/>
              <c:showCatName val="1"/>
              <c:showSerName val="0"/>
              <c:showPercent val="1"/>
              <c:showBubbleSize val="0"/>
            </c:dLbl>
            <c:txPr>
              <a:bodyPr/>
              <a:lstStyle/>
              <a:p>
                <a:pPr>
                  <a:defRPr sz="1000"/>
                </a:pPr>
                <a:endParaRPr lang="fr-FR"/>
              </a:p>
            </c:txPr>
            <c:showLegendKey val="0"/>
            <c:showVal val="1"/>
            <c:showCatName val="1"/>
            <c:showSerName val="0"/>
            <c:showPercent val="1"/>
            <c:showBubbleSize val="0"/>
            <c:showLeaderLines val="1"/>
          </c:dLbls>
          <c:cat>
            <c:strRef>
              <c:f>'[1]F2 Identité civile'!$H$838:$H$858</c:f>
              <c:strCache>
                <c:ptCount val="21"/>
                <c:pt idx="0">
                  <c:v>Cultivateur</c:v>
                </c:pt>
                <c:pt idx="1">
                  <c:v>Jardinier </c:v>
                </c:pt>
                <c:pt idx="2">
                  <c:v>Journalier</c:v>
                </c:pt>
                <c:pt idx="3">
                  <c:v>Charpentier </c:v>
                </c:pt>
                <c:pt idx="4">
                  <c:v>Ébéniste</c:v>
                </c:pt>
                <c:pt idx="5">
                  <c:v>Menuisier</c:v>
                </c:pt>
                <c:pt idx="6">
                  <c:v>Calibreur</c:v>
                </c:pt>
                <c:pt idx="7">
                  <c:v>Monteur éléctricien mécanicien</c:v>
                </c:pt>
                <c:pt idx="8">
                  <c:v>Maçon</c:v>
                </c:pt>
                <c:pt idx="9">
                  <c:v>Platrier maçon</c:v>
                </c:pt>
                <c:pt idx="10">
                  <c:v>Platrier </c:v>
                </c:pt>
                <c:pt idx="11">
                  <c:v>Coupeur en chaussures</c:v>
                </c:pt>
                <c:pt idx="12">
                  <c:v>Fileur sur porcelaine</c:v>
                </c:pt>
                <c:pt idx="13">
                  <c:v>Ouvrier d'art</c:v>
                </c:pt>
                <c:pt idx="14">
                  <c:v>Porcelainier</c:v>
                </c:pt>
                <c:pt idx="15">
                  <c:v>Comptable</c:v>
                </c:pt>
                <c:pt idx="16">
                  <c:v>Clerc de notaire</c:v>
                </c:pt>
                <c:pt idx="17">
                  <c:v>Sténo-dactylographe</c:v>
                </c:pt>
                <c:pt idx="18">
                  <c:v>Valet de chambre</c:v>
                </c:pt>
                <c:pt idx="19">
                  <c:v>Engagé volontaire</c:v>
                </c:pt>
                <c:pt idx="20">
                  <c:v>Non renseigné</c:v>
                </c:pt>
              </c:strCache>
            </c:strRef>
          </c:cat>
          <c:val>
            <c:numRef>
              <c:f>'[1]F2 Identité civile'!$I$838:$I$858</c:f>
              <c:numCache>
                <c:formatCode>General</c:formatCode>
                <c:ptCount val="21"/>
                <c:pt idx="0">
                  <c:v>44</c:v>
                </c:pt>
                <c:pt idx="1">
                  <c:v>2</c:v>
                </c:pt>
                <c:pt idx="2">
                  <c:v>1</c:v>
                </c:pt>
                <c:pt idx="3">
                  <c:v>1</c:v>
                </c:pt>
                <c:pt idx="4">
                  <c:v>2</c:v>
                </c:pt>
                <c:pt idx="5">
                  <c:v>1</c:v>
                </c:pt>
                <c:pt idx="6">
                  <c:v>1</c:v>
                </c:pt>
                <c:pt idx="7">
                  <c:v>1</c:v>
                </c:pt>
                <c:pt idx="8">
                  <c:v>1</c:v>
                </c:pt>
                <c:pt idx="9">
                  <c:v>1</c:v>
                </c:pt>
                <c:pt idx="10">
                  <c:v>2</c:v>
                </c:pt>
                <c:pt idx="11">
                  <c:v>1</c:v>
                </c:pt>
                <c:pt idx="12">
                  <c:v>4</c:v>
                </c:pt>
                <c:pt idx="13">
                  <c:v>1</c:v>
                </c:pt>
                <c:pt idx="14">
                  <c:v>1</c:v>
                </c:pt>
                <c:pt idx="15">
                  <c:v>1</c:v>
                </c:pt>
                <c:pt idx="16">
                  <c:v>1</c:v>
                </c:pt>
                <c:pt idx="17">
                  <c:v>1</c:v>
                </c:pt>
                <c:pt idx="18">
                  <c:v>1</c:v>
                </c:pt>
                <c:pt idx="19">
                  <c:v>1</c:v>
                </c:pt>
                <c:pt idx="20">
                  <c:v>1</c:v>
                </c:pt>
              </c:numCache>
            </c:numRef>
          </c:val>
        </c:ser>
        <c:dLbls>
          <c:showLegendKey val="0"/>
          <c:showVal val="0"/>
          <c:showCatName val="0"/>
          <c:showSerName val="0"/>
          <c:showPercent val="0"/>
          <c:showBubbleSize val="0"/>
          <c:showLeaderLines val="1"/>
        </c:dLbls>
        <c:firstSliceAng val="0"/>
      </c:pieChart>
      <c:spPr>
        <a:solidFill>
          <a:schemeClr val="bg2">
            <a:lumMod val="90000"/>
          </a:schemeClr>
        </a:solidFill>
      </c:spPr>
    </c:plotArea>
    <c:legend>
      <c:legendPos val="r"/>
      <c:layout>
        <c:manualLayout>
          <c:xMode val="edge"/>
          <c:yMode val="edge"/>
          <c:x val="0.76407398856802655"/>
          <c:y val="0.14332059637583469"/>
          <c:w val="0.20182328737292268"/>
          <c:h val="0.77357696700125855"/>
        </c:manualLayout>
      </c:layout>
      <c:overlay val="0"/>
      <c:txPr>
        <a:bodyPr/>
        <a:lstStyle/>
        <a:p>
          <a:pPr rtl="0">
            <a:defRPr sz="1000"/>
          </a:pPr>
          <a:endParaRPr lang="fr-FR"/>
        </a:p>
      </c:txPr>
    </c:legend>
    <c:plotVisOnly val="1"/>
    <c:dispBlanksAs val="zero"/>
    <c:showDLblsOverMax val="0"/>
  </c:chart>
  <c:spPr>
    <a:solidFill>
      <a:srgbClr val="EEECE1">
        <a:lumMod val="90000"/>
      </a:srgbClr>
    </a:solidFill>
    <a:ln w="38100"/>
  </c:spPr>
  <c:txPr>
    <a:bodyPr/>
    <a:lstStyle/>
    <a:p>
      <a:pPr>
        <a:defRPr sz="1600">
          <a:latin typeface="Constantia" pitchFamily="18" charset="0"/>
        </a:defRPr>
      </a:pPr>
      <a:endParaRPr lang="fr-FR"/>
    </a:p>
  </c:txPr>
  <c:printSettings>
    <c:headerFooter/>
    <c:pageMargins b="0.75000000000000422" l="0.70000000000000062" r="0.70000000000000062" t="0.75000000000000422"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Tailles des victimes de la Grande Guerre de Panazol au moment du recrutement</a:t>
            </a:r>
          </a:p>
        </c:rich>
      </c:tx>
      <c:overlay val="0"/>
    </c:title>
    <c:autoTitleDeleted val="0"/>
    <c:plotArea>
      <c:layout/>
      <c:barChart>
        <c:barDir val="col"/>
        <c:grouping val="clustered"/>
        <c:varyColors val="0"/>
        <c:ser>
          <c:idx val="0"/>
          <c:order val="0"/>
          <c:spPr>
            <a:solidFill>
              <a:schemeClr val="bg2">
                <a:lumMod val="50000"/>
              </a:schemeClr>
            </a:solidFill>
          </c:spPr>
          <c:invertIfNegative val="0"/>
          <c:dPt>
            <c:idx val="26"/>
            <c:invertIfNegative val="0"/>
            <c:bubble3D val="0"/>
            <c:spPr>
              <a:solidFill>
                <a:schemeClr val="bg1">
                  <a:lumMod val="50000"/>
                </a:schemeClr>
              </a:solidFill>
            </c:spPr>
          </c:dPt>
          <c:dLbls>
            <c:showLegendKey val="0"/>
            <c:showVal val="1"/>
            <c:showCatName val="0"/>
            <c:showSerName val="0"/>
            <c:showPercent val="0"/>
            <c:showBubbleSize val="0"/>
            <c:showLeaderLines val="0"/>
          </c:dLbls>
          <c:cat>
            <c:strRef>
              <c:f>'[1]F2 Identité civile'!$G$915:$G$941</c:f>
              <c:strCache>
                <c:ptCount val="27"/>
                <c:pt idx="0">
                  <c:v>1,51</c:v>
                </c:pt>
                <c:pt idx="1">
                  <c:v>1,52</c:v>
                </c:pt>
                <c:pt idx="2">
                  <c:v>1,53</c:v>
                </c:pt>
                <c:pt idx="3">
                  <c:v>1,54</c:v>
                </c:pt>
                <c:pt idx="4">
                  <c:v>1,55</c:v>
                </c:pt>
                <c:pt idx="5">
                  <c:v>1,56</c:v>
                </c:pt>
                <c:pt idx="6">
                  <c:v>1,57</c:v>
                </c:pt>
                <c:pt idx="7">
                  <c:v>1,58</c:v>
                </c:pt>
                <c:pt idx="8">
                  <c:v>1,59</c:v>
                </c:pt>
                <c:pt idx="9">
                  <c:v>1,6</c:v>
                </c:pt>
                <c:pt idx="10">
                  <c:v>1,61</c:v>
                </c:pt>
                <c:pt idx="11">
                  <c:v>1,62</c:v>
                </c:pt>
                <c:pt idx="12">
                  <c:v>1,63</c:v>
                </c:pt>
                <c:pt idx="13">
                  <c:v>1,64</c:v>
                </c:pt>
                <c:pt idx="14">
                  <c:v>1,65</c:v>
                </c:pt>
                <c:pt idx="15">
                  <c:v>1,66</c:v>
                </c:pt>
                <c:pt idx="16">
                  <c:v>1,67</c:v>
                </c:pt>
                <c:pt idx="17">
                  <c:v>1,68</c:v>
                </c:pt>
                <c:pt idx="18">
                  <c:v>1,69</c:v>
                </c:pt>
                <c:pt idx="19">
                  <c:v>1,7</c:v>
                </c:pt>
                <c:pt idx="20">
                  <c:v>1,71</c:v>
                </c:pt>
                <c:pt idx="21">
                  <c:v>1,72</c:v>
                </c:pt>
                <c:pt idx="22">
                  <c:v>1,73</c:v>
                </c:pt>
                <c:pt idx="23">
                  <c:v>1,74</c:v>
                </c:pt>
                <c:pt idx="24">
                  <c:v>1,75</c:v>
                </c:pt>
                <c:pt idx="25">
                  <c:v>1,76</c:v>
                </c:pt>
                <c:pt idx="26">
                  <c:v>N.R.</c:v>
                </c:pt>
              </c:strCache>
            </c:strRef>
          </c:cat>
          <c:val>
            <c:numRef>
              <c:f>'[1]F2 Identité civile'!$H$915:$H$941</c:f>
              <c:numCache>
                <c:formatCode>General</c:formatCode>
                <c:ptCount val="27"/>
                <c:pt idx="0">
                  <c:v>1</c:v>
                </c:pt>
                <c:pt idx="1">
                  <c:v>1</c:v>
                </c:pt>
                <c:pt idx="2">
                  <c:v>1</c:v>
                </c:pt>
                <c:pt idx="3">
                  <c:v>0</c:v>
                </c:pt>
                <c:pt idx="4">
                  <c:v>0</c:v>
                </c:pt>
                <c:pt idx="5">
                  <c:v>1</c:v>
                </c:pt>
                <c:pt idx="6">
                  <c:v>2</c:v>
                </c:pt>
                <c:pt idx="7">
                  <c:v>3</c:v>
                </c:pt>
                <c:pt idx="8">
                  <c:v>3</c:v>
                </c:pt>
                <c:pt idx="9">
                  <c:v>3</c:v>
                </c:pt>
                <c:pt idx="10">
                  <c:v>1</c:v>
                </c:pt>
                <c:pt idx="11">
                  <c:v>4</c:v>
                </c:pt>
                <c:pt idx="12">
                  <c:v>5</c:v>
                </c:pt>
                <c:pt idx="13">
                  <c:v>4</c:v>
                </c:pt>
                <c:pt idx="14">
                  <c:v>5</c:v>
                </c:pt>
                <c:pt idx="15">
                  <c:v>5</c:v>
                </c:pt>
                <c:pt idx="16">
                  <c:v>4</c:v>
                </c:pt>
                <c:pt idx="17">
                  <c:v>2</c:v>
                </c:pt>
                <c:pt idx="18">
                  <c:v>1</c:v>
                </c:pt>
                <c:pt idx="19">
                  <c:v>5</c:v>
                </c:pt>
                <c:pt idx="20">
                  <c:v>9</c:v>
                </c:pt>
                <c:pt idx="21">
                  <c:v>3</c:v>
                </c:pt>
                <c:pt idx="22">
                  <c:v>1</c:v>
                </c:pt>
                <c:pt idx="23">
                  <c:v>1</c:v>
                </c:pt>
                <c:pt idx="24">
                  <c:v>1</c:v>
                </c:pt>
                <c:pt idx="25">
                  <c:v>1</c:v>
                </c:pt>
                <c:pt idx="26">
                  <c:v>3</c:v>
                </c:pt>
              </c:numCache>
            </c:numRef>
          </c:val>
        </c:ser>
        <c:dLbls>
          <c:showLegendKey val="0"/>
          <c:showVal val="0"/>
          <c:showCatName val="0"/>
          <c:showSerName val="0"/>
          <c:showPercent val="0"/>
          <c:showBubbleSize val="0"/>
        </c:dLbls>
        <c:gapWidth val="150"/>
        <c:axId val="232502400"/>
        <c:axId val="232503936"/>
      </c:barChart>
      <c:catAx>
        <c:axId val="232502400"/>
        <c:scaling>
          <c:orientation val="minMax"/>
        </c:scaling>
        <c:delete val="0"/>
        <c:axPos val="b"/>
        <c:numFmt formatCode="0.00" sourceLinked="1"/>
        <c:majorTickMark val="out"/>
        <c:minorTickMark val="none"/>
        <c:tickLblPos val="nextTo"/>
        <c:crossAx val="232503936"/>
        <c:crosses val="autoZero"/>
        <c:auto val="1"/>
        <c:lblAlgn val="ctr"/>
        <c:lblOffset val="100"/>
        <c:noMultiLvlLbl val="0"/>
      </c:catAx>
      <c:valAx>
        <c:axId val="232503936"/>
        <c:scaling>
          <c:orientation val="minMax"/>
        </c:scaling>
        <c:delete val="0"/>
        <c:axPos val="l"/>
        <c:majorGridlines/>
        <c:numFmt formatCode="General" sourceLinked="1"/>
        <c:majorTickMark val="out"/>
        <c:minorTickMark val="none"/>
        <c:tickLblPos val="nextTo"/>
        <c:crossAx val="232502400"/>
        <c:crosses val="autoZero"/>
        <c:crossBetween val="between"/>
      </c:valAx>
      <c:spPr>
        <a:solidFill>
          <a:srgbClr val="EEECE1">
            <a:lumMod val="90000"/>
          </a:srgbClr>
        </a:solidFill>
      </c:spPr>
    </c:plotArea>
    <c:plotVisOnly val="1"/>
    <c:dispBlanksAs val="gap"/>
    <c:showDLblsOverMax val="0"/>
  </c:chart>
  <c:spPr>
    <a:solidFill>
      <a:srgbClr val="EEECE1">
        <a:lumMod val="90000"/>
      </a:srgbClr>
    </a:solidFill>
    <a:ln w="38100">
      <a:solidFill>
        <a:sysClr val="windowText" lastClr="000000">
          <a:tint val="75000"/>
          <a:shade val="95000"/>
          <a:satMod val="105000"/>
        </a:sysClr>
      </a:solidFill>
    </a:ln>
  </c:spPr>
  <c:txPr>
    <a:bodyPr/>
    <a:lstStyle/>
    <a:p>
      <a:pPr>
        <a:defRPr sz="1400" baseline="0">
          <a:latin typeface="Constantia" pitchFamily="18" charset="0"/>
        </a:defRPr>
      </a:pPr>
      <a:endParaRPr lang="fr-FR"/>
    </a:p>
  </c:txPr>
  <c:printSettings>
    <c:headerFooter/>
    <c:pageMargins b="0.75000000000000366" l="0.70000000000000062" r="0.70000000000000062" t="0.7500000000000036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2FAAAA"/>
              </a:solidFill>
            </c:spPr>
          </c:dPt>
          <c:dPt>
            <c:idx val="1"/>
            <c:bubble3D val="0"/>
            <c:spPr>
              <a:solidFill>
                <a:srgbClr val="1569C7"/>
              </a:solidFill>
            </c:spPr>
          </c:dPt>
          <c:dPt>
            <c:idx val="2"/>
            <c:bubble3D val="0"/>
            <c:spPr>
              <a:solidFill>
                <a:srgbClr val="C2CECE"/>
              </a:solidFill>
            </c:spPr>
          </c:dPt>
          <c:dLbls>
            <c:showLegendKey val="0"/>
            <c:showVal val="1"/>
            <c:showCatName val="0"/>
            <c:showSerName val="0"/>
            <c:showPercent val="0"/>
            <c:showBubbleSize val="0"/>
            <c:showLeaderLines val="1"/>
          </c:dLbls>
          <c:val>
            <c:numRef>
              <c:f>'[1]F2 Identité civile'!$I$1144:$I$1146</c:f>
              <c:numCache>
                <c:formatCode>General</c:formatCode>
                <c:ptCount val="3"/>
                <c:pt idx="1">
                  <c:v>0</c:v>
                </c:pt>
                <c:pt idx="2">
                  <c:v>5</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rgbClr val="E2BC74"/>
    </a:solidFill>
    <a:ln>
      <a:noFill/>
    </a:ln>
  </c:spPr>
  <c:printSettings>
    <c:headerFooter/>
    <c:pageMargins b="0.75000000000000189" l="0.70000000000000062" r="0.70000000000000062" t="0.750000000000001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1759259259232"/>
          <c:y val="9.1058333333333547E-2"/>
          <c:w val="0.77420634920634857"/>
          <c:h val="0.77420634920634857"/>
        </c:manualLayout>
      </c:layout>
      <c:pieChart>
        <c:varyColors val="1"/>
        <c:ser>
          <c:idx val="1"/>
          <c:order val="1"/>
          <c:dPt>
            <c:idx val="0"/>
            <c:bubble3D val="0"/>
            <c:spPr>
              <a:solidFill>
                <a:srgbClr val="808080"/>
              </a:solidFill>
            </c:spPr>
          </c:dPt>
          <c:dPt>
            <c:idx val="1"/>
            <c:bubble3D val="0"/>
            <c:spPr>
              <a:solidFill>
                <a:srgbClr val="C2CECE"/>
              </a:solidFill>
            </c:spPr>
          </c:dPt>
          <c:dPt>
            <c:idx val="2"/>
            <c:bubble3D val="0"/>
            <c:spPr>
              <a:solidFill>
                <a:srgbClr val="5B3C11"/>
              </a:solidFill>
            </c:spPr>
          </c:dPt>
          <c:dLbls>
            <c:showLegendKey val="0"/>
            <c:showVal val="1"/>
            <c:showCatName val="0"/>
            <c:showSerName val="0"/>
            <c:showPercent val="0"/>
            <c:showBubbleSize val="0"/>
            <c:showLeaderLines val="1"/>
          </c:dLbls>
          <c:val>
            <c:numRef>
              <c:f>'[1]F2 Identité civile'!$I$1150:$I$1152</c:f>
              <c:numCache>
                <c:formatCode>General</c:formatCode>
                <c:ptCount val="3"/>
              </c:numCache>
            </c:numRef>
          </c:val>
        </c:ser>
        <c:ser>
          <c:idx val="0"/>
          <c:order val="0"/>
          <c:dPt>
            <c:idx val="0"/>
            <c:bubble3D val="0"/>
            <c:spPr>
              <a:solidFill>
                <a:srgbClr val="808080"/>
              </a:solidFill>
            </c:spPr>
          </c:dPt>
          <c:dPt>
            <c:idx val="1"/>
            <c:bubble3D val="0"/>
            <c:spPr>
              <a:solidFill>
                <a:srgbClr val="C2CECE"/>
              </a:solidFill>
            </c:spPr>
          </c:dPt>
          <c:dPt>
            <c:idx val="2"/>
            <c:bubble3D val="0"/>
            <c:spPr>
              <a:solidFill>
                <a:srgbClr val="5B3C11"/>
              </a:solidFill>
            </c:spPr>
          </c:dPt>
          <c:dLbls>
            <c:showLegendKey val="0"/>
            <c:showVal val="1"/>
            <c:showCatName val="0"/>
            <c:showSerName val="0"/>
            <c:showPercent val="0"/>
            <c:showBubbleSize val="0"/>
            <c:showLeaderLines val="1"/>
          </c:dLbls>
          <c:val>
            <c:numRef>
              <c:f>'[1]F2 Identité civile'!$I$1150:$I$1152</c:f>
              <c:numCache>
                <c:formatCode>General</c:formatCode>
                <c:ptCount val="3"/>
              </c:numCache>
            </c:numRef>
          </c:val>
        </c:ser>
        <c:dLbls>
          <c:showLegendKey val="0"/>
          <c:showVal val="0"/>
          <c:showCatName val="0"/>
          <c:showSerName val="0"/>
          <c:showPercent val="0"/>
          <c:showBubbleSize val="0"/>
          <c:showLeaderLines val="1"/>
        </c:dLbls>
        <c:firstSliceAng val="0"/>
      </c:pieChart>
      <c:spPr>
        <a:solidFill>
          <a:srgbClr val="5B3C11"/>
        </a:solidFill>
      </c:spPr>
    </c:plotArea>
    <c:plotVisOnly val="1"/>
    <c:dispBlanksAs val="gap"/>
    <c:showDLblsOverMax val="0"/>
  </c:chart>
  <c:spPr>
    <a:solidFill>
      <a:srgbClr val="5B3C11"/>
    </a:solidFill>
    <a:ln w="0">
      <a:noFill/>
    </a:ln>
  </c:spPr>
  <c:printSettings>
    <c:headerFooter/>
    <c:pageMargins b="0.75000000000000155" l="0.70000000000000062" r="0.70000000000000062" t="0.750000000000001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611111111111138E-2"/>
          <c:y val="4.4861111111111275E-2"/>
          <c:w val="0.94152777777777752"/>
          <c:h val="0.94152777777777752"/>
        </c:manualLayout>
      </c:layout>
      <c:pieChart>
        <c:varyColors val="1"/>
        <c:ser>
          <c:idx val="1"/>
          <c:order val="1"/>
          <c:dPt>
            <c:idx val="0"/>
            <c:bubble3D val="0"/>
            <c:spPr>
              <a:solidFill>
                <a:srgbClr val="383A77"/>
              </a:solidFill>
            </c:spPr>
          </c:dPt>
          <c:dPt>
            <c:idx val="1"/>
            <c:bubble3D val="0"/>
            <c:spPr>
              <a:solidFill>
                <a:srgbClr val="1569C7"/>
              </a:solidFill>
            </c:spPr>
          </c:dPt>
          <c:dPt>
            <c:idx val="2"/>
            <c:bubble3D val="0"/>
            <c:spPr>
              <a:solidFill>
                <a:srgbClr val="808080"/>
              </a:solidFill>
            </c:spPr>
          </c:dPt>
          <c:dPt>
            <c:idx val="3"/>
            <c:bubble3D val="0"/>
            <c:spPr>
              <a:solidFill>
                <a:srgbClr val="C2CECE"/>
              </a:solidFill>
            </c:spPr>
          </c:dPt>
          <c:dPt>
            <c:idx val="4"/>
            <c:bubble3D val="0"/>
            <c:spPr>
              <a:solidFill>
                <a:srgbClr val="D3D3D3"/>
              </a:solidFill>
            </c:spPr>
          </c:dPt>
          <c:dPt>
            <c:idx val="5"/>
            <c:bubble3D val="0"/>
            <c:spPr>
              <a:solidFill>
                <a:srgbClr val="8B6C42"/>
              </a:solidFill>
            </c:spPr>
          </c:dPt>
          <c:dPt>
            <c:idx val="6"/>
            <c:bubble3D val="0"/>
            <c:spPr>
              <a:solidFill>
                <a:srgbClr val="5B3C11"/>
              </a:solidFill>
            </c:spPr>
          </c:dPt>
          <c:dPt>
            <c:idx val="7"/>
            <c:bubble3D val="0"/>
            <c:spPr>
              <a:solidFill>
                <a:srgbClr val="50411D"/>
              </a:solidFill>
            </c:spPr>
          </c:dPt>
          <c:dPt>
            <c:idx val="8"/>
            <c:bubble3D val="0"/>
            <c:spPr>
              <a:solidFill>
                <a:srgbClr val="AD4F09"/>
              </a:solidFill>
            </c:spPr>
          </c:dPt>
          <c:dLbls>
            <c:showLegendKey val="0"/>
            <c:showVal val="1"/>
            <c:showCatName val="0"/>
            <c:showSerName val="0"/>
            <c:showPercent val="0"/>
            <c:showBubbleSize val="0"/>
            <c:showLeaderLines val="1"/>
          </c:dLbls>
          <c:val>
            <c:numRef>
              <c:f>'[1]F2 Identité civile'!$I$1165:$I$1173</c:f>
              <c:numCache>
                <c:formatCode>General</c:formatCode>
                <c:ptCount val="9"/>
                <c:pt idx="0">
                  <c:v>2</c:v>
                </c:pt>
                <c:pt idx="1">
                  <c:v>2</c:v>
                </c:pt>
                <c:pt idx="2">
                  <c:v>4</c:v>
                </c:pt>
                <c:pt idx="3">
                  <c:v>1</c:v>
                </c:pt>
                <c:pt idx="4">
                  <c:v>1</c:v>
                </c:pt>
                <c:pt idx="5">
                  <c:v>29</c:v>
                </c:pt>
              </c:numCache>
            </c:numRef>
          </c:val>
        </c:ser>
        <c:ser>
          <c:idx val="0"/>
          <c:order val="0"/>
          <c:dPt>
            <c:idx val="0"/>
            <c:bubble3D val="0"/>
            <c:spPr>
              <a:solidFill>
                <a:srgbClr val="383A77"/>
              </a:solidFill>
            </c:spPr>
          </c:dPt>
          <c:dPt>
            <c:idx val="1"/>
            <c:bubble3D val="0"/>
            <c:spPr>
              <a:solidFill>
                <a:srgbClr val="1569C7"/>
              </a:solidFill>
            </c:spPr>
          </c:dPt>
          <c:dPt>
            <c:idx val="2"/>
            <c:bubble3D val="0"/>
            <c:spPr>
              <a:solidFill>
                <a:srgbClr val="808080"/>
              </a:solidFill>
            </c:spPr>
          </c:dPt>
          <c:dPt>
            <c:idx val="3"/>
            <c:bubble3D val="0"/>
            <c:spPr>
              <a:solidFill>
                <a:srgbClr val="C2CECE"/>
              </a:solidFill>
            </c:spPr>
          </c:dPt>
          <c:dPt>
            <c:idx val="4"/>
            <c:bubble3D val="0"/>
            <c:spPr>
              <a:solidFill>
                <a:srgbClr val="D3D3D3"/>
              </a:solidFill>
            </c:spPr>
          </c:dPt>
          <c:dPt>
            <c:idx val="5"/>
            <c:bubble3D val="0"/>
            <c:spPr>
              <a:solidFill>
                <a:srgbClr val="8B6C42"/>
              </a:solidFill>
            </c:spPr>
          </c:dPt>
          <c:dPt>
            <c:idx val="6"/>
            <c:bubble3D val="0"/>
            <c:spPr>
              <a:solidFill>
                <a:srgbClr val="5B3C11"/>
              </a:solidFill>
            </c:spPr>
          </c:dPt>
          <c:dPt>
            <c:idx val="7"/>
            <c:bubble3D val="0"/>
            <c:spPr>
              <a:solidFill>
                <a:srgbClr val="50411D"/>
              </a:solidFill>
            </c:spPr>
          </c:dPt>
          <c:dPt>
            <c:idx val="8"/>
            <c:bubble3D val="0"/>
            <c:spPr>
              <a:solidFill>
                <a:srgbClr val="AD4F09"/>
              </a:solidFill>
            </c:spPr>
          </c:dPt>
          <c:dLbls>
            <c:showLegendKey val="0"/>
            <c:showVal val="1"/>
            <c:showCatName val="0"/>
            <c:showSerName val="0"/>
            <c:showPercent val="0"/>
            <c:showBubbleSize val="0"/>
            <c:showLeaderLines val="1"/>
          </c:dLbls>
          <c:val>
            <c:numRef>
              <c:f>'[1]F2 Identité civile'!$I$1165:$I$1173</c:f>
              <c:numCache>
                <c:formatCode>General</c:formatCode>
                <c:ptCount val="9"/>
                <c:pt idx="0">
                  <c:v>2</c:v>
                </c:pt>
                <c:pt idx="1">
                  <c:v>2</c:v>
                </c:pt>
                <c:pt idx="2">
                  <c:v>4</c:v>
                </c:pt>
                <c:pt idx="3">
                  <c:v>1</c:v>
                </c:pt>
                <c:pt idx="4">
                  <c:v>1</c:v>
                </c:pt>
                <c:pt idx="5">
                  <c:v>29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rgbClr val="8B6C42"/>
    </a:solidFill>
    <a:ln>
      <a:noFill/>
    </a:ln>
  </c:spPr>
  <c:printSettings>
    <c:headerFooter/>
    <c:pageMargins b="0.75000000000000155" l="0.70000000000000062" r="0.70000000000000062" t="0.75000000000000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200"/>
              <a:t>Premier</a:t>
            </a:r>
            <a:r>
              <a:rPr lang="en-US" sz="2200" baseline="0"/>
              <a:t> </a:t>
            </a:r>
            <a:r>
              <a:rPr lang="en-US" sz="2200"/>
              <a:t>prénom des 70 victimes de la Grande Guerre de Panazol</a:t>
            </a:r>
          </a:p>
        </c:rich>
      </c:tx>
      <c:overlay val="0"/>
    </c:title>
    <c:autoTitleDeleted val="0"/>
    <c:plotArea>
      <c:layout/>
      <c:barChart>
        <c:barDir val="bar"/>
        <c:grouping val="clustered"/>
        <c:varyColors val="0"/>
        <c:ser>
          <c:idx val="0"/>
          <c:order val="0"/>
          <c:tx>
            <c:v>Les prénoms des 70 victimes de Panazol de la Grande Guerre</c:v>
          </c:tx>
          <c:invertIfNegative val="0"/>
          <c:dPt>
            <c:idx val="0"/>
            <c:invertIfNegative val="0"/>
            <c:bubble3D val="0"/>
            <c:spPr>
              <a:solidFill>
                <a:schemeClr val="tx2">
                  <a:lumMod val="40000"/>
                  <a:lumOff val="60000"/>
                </a:schemeClr>
              </a:solidFill>
            </c:spPr>
          </c:dPt>
          <c:dPt>
            <c:idx val="1"/>
            <c:invertIfNegative val="0"/>
            <c:bubble3D val="0"/>
            <c:spPr>
              <a:solidFill>
                <a:schemeClr val="tx2">
                  <a:lumMod val="40000"/>
                  <a:lumOff val="60000"/>
                </a:schemeClr>
              </a:solidFill>
            </c:spPr>
          </c:dPt>
          <c:dPt>
            <c:idx val="2"/>
            <c:invertIfNegative val="0"/>
            <c:bubble3D val="0"/>
            <c:spPr>
              <a:solidFill>
                <a:schemeClr val="tx2">
                  <a:lumMod val="40000"/>
                  <a:lumOff val="60000"/>
                </a:schemeClr>
              </a:solidFill>
            </c:spPr>
          </c:dPt>
          <c:dPt>
            <c:idx val="3"/>
            <c:invertIfNegative val="0"/>
            <c:bubble3D val="0"/>
            <c:spPr>
              <a:solidFill>
                <a:schemeClr val="tx2">
                  <a:lumMod val="40000"/>
                  <a:lumOff val="60000"/>
                </a:schemeClr>
              </a:solidFill>
            </c:spPr>
          </c:dPt>
          <c:dPt>
            <c:idx val="4"/>
            <c:invertIfNegative val="0"/>
            <c:bubble3D val="0"/>
            <c:spPr>
              <a:solidFill>
                <a:schemeClr val="tx2">
                  <a:lumMod val="40000"/>
                  <a:lumOff val="60000"/>
                </a:schemeClr>
              </a:solidFill>
            </c:spPr>
          </c:dPt>
          <c:dPt>
            <c:idx val="5"/>
            <c:invertIfNegative val="0"/>
            <c:bubble3D val="0"/>
            <c:spPr>
              <a:solidFill>
                <a:schemeClr val="tx2">
                  <a:lumMod val="40000"/>
                  <a:lumOff val="60000"/>
                </a:schemeClr>
              </a:solidFill>
            </c:spPr>
          </c:dPt>
          <c:dPt>
            <c:idx val="6"/>
            <c:invertIfNegative val="0"/>
            <c:bubble3D val="0"/>
            <c:spPr>
              <a:solidFill>
                <a:schemeClr val="tx2">
                  <a:lumMod val="40000"/>
                  <a:lumOff val="60000"/>
                </a:schemeClr>
              </a:solidFill>
            </c:spPr>
          </c:dPt>
          <c:dPt>
            <c:idx val="7"/>
            <c:invertIfNegative val="0"/>
            <c:bubble3D val="0"/>
            <c:spPr>
              <a:solidFill>
                <a:schemeClr val="tx2">
                  <a:lumMod val="40000"/>
                  <a:lumOff val="60000"/>
                </a:schemeClr>
              </a:solidFill>
            </c:spPr>
          </c:dPt>
          <c:dPt>
            <c:idx val="8"/>
            <c:invertIfNegative val="0"/>
            <c:bubble3D val="0"/>
            <c:spPr>
              <a:solidFill>
                <a:schemeClr val="tx2">
                  <a:lumMod val="40000"/>
                  <a:lumOff val="60000"/>
                </a:schemeClr>
              </a:solidFill>
            </c:spPr>
          </c:dPt>
          <c:dPt>
            <c:idx val="9"/>
            <c:invertIfNegative val="0"/>
            <c:bubble3D val="0"/>
            <c:spPr>
              <a:solidFill>
                <a:schemeClr val="accent1"/>
              </a:solidFill>
            </c:spPr>
          </c:dPt>
          <c:dPt>
            <c:idx val="10"/>
            <c:invertIfNegative val="0"/>
            <c:bubble3D val="0"/>
            <c:spPr>
              <a:solidFill>
                <a:schemeClr val="accent1"/>
              </a:solidFill>
            </c:spPr>
          </c:dPt>
          <c:dPt>
            <c:idx val="15"/>
            <c:invertIfNegative val="0"/>
            <c:bubble3D val="0"/>
            <c:spPr>
              <a:solidFill>
                <a:schemeClr val="accent1">
                  <a:lumMod val="50000"/>
                </a:schemeClr>
              </a:solidFill>
            </c:spPr>
          </c:dPt>
          <c:dPt>
            <c:idx val="16"/>
            <c:invertIfNegative val="0"/>
            <c:bubble3D val="0"/>
            <c:spPr>
              <a:solidFill>
                <a:schemeClr val="accent1">
                  <a:lumMod val="50000"/>
                </a:schemeClr>
              </a:solidFill>
            </c:spPr>
          </c:dPt>
          <c:dPt>
            <c:idx val="17"/>
            <c:invertIfNegative val="0"/>
            <c:bubble3D val="0"/>
            <c:spPr>
              <a:solidFill>
                <a:schemeClr val="accent1">
                  <a:lumMod val="50000"/>
                </a:schemeClr>
              </a:solidFill>
            </c:spPr>
          </c:dPt>
          <c:dPt>
            <c:idx val="18"/>
            <c:invertIfNegative val="0"/>
            <c:bubble3D val="0"/>
            <c:spPr>
              <a:solidFill>
                <a:schemeClr val="accent1">
                  <a:lumMod val="50000"/>
                </a:schemeClr>
              </a:solidFill>
            </c:spPr>
          </c:dPt>
          <c:dPt>
            <c:idx val="19"/>
            <c:invertIfNegative val="0"/>
            <c:bubble3D val="0"/>
            <c:spPr>
              <a:solidFill>
                <a:schemeClr val="accent1">
                  <a:lumMod val="50000"/>
                </a:schemeClr>
              </a:solidFill>
            </c:spPr>
          </c:dPt>
          <c:dPt>
            <c:idx val="20"/>
            <c:invertIfNegative val="0"/>
            <c:bubble3D val="0"/>
            <c:spPr>
              <a:solidFill>
                <a:schemeClr val="accent1">
                  <a:lumMod val="50000"/>
                </a:schemeClr>
              </a:solidFill>
            </c:spPr>
          </c:dPt>
          <c:dLbls>
            <c:txPr>
              <a:bodyPr/>
              <a:lstStyle/>
              <a:p>
                <a:pPr>
                  <a:defRPr sz="2000"/>
                </a:pPr>
                <a:endParaRPr lang="fr-FR"/>
              </a:p>
            </c:txPr>
            <c:showLegendKey val="0"/>
            <c:showVal val="1"/>
            <c:showCatName val="0"/>
            <c:showSerName val="0"/>
            <c:showPercent val="0"/>
            <c:showBubbleSize val="0"/>
            <c:showLeaderLines val="0"/>
          </c:dLbls>
          <c:cat>
            <c:strRef>
              <c:f>'[1]F2 Identité civile'!$I$77:$I$95</c:f>
              <c:strCache>
                <c:ptCount val="19"/>
                <c:pt idx="0">
                  <c:v>Baptiste</c:v>
                </c:pt>
                <c:pt idx="1">
                  <c:v>Élie</c:v>
                </c:pt>
                <c:pt idx="2">
                  <c:v>Etienne</c:v>
                </c:pt>
                <c:pt idx="3">
                  <c:v>Georges</c:v>
                </c:pt>
                <c:pt idx="4">
                  <c:v>Léger </c:v>
                </c:pt>
                <c:pt idx="5">
                  <c:v>Louis</c:v>
                </c:pt>
                <c:pt idx="6">
                  <c:v>Mathurin</c:v>
                </c:pt>
                <c:pt idx="7">
                  <c:v>Moreil</c:v>
                </c:pt>
                <c:pt idx="8">
                  <c:v>Paul</c:v>
                </c:pt>
                <c:pt idx="9">
                  <c:v>Antoine</c:v>
                </c:pt>
                <c:pt idx="10">
                  <c:v>Joseph</c:v>
                </c:pt>
                <c:pt idx="11">
                  <c:v>Léon</c:v>
                </c:pt>
                <c:pt idx="12">
                  <c:v>Martial</c:v>
                </c:pt>
                <c:pt idx="13">
                  <c:v>Henri</c:v>
                </c:pt>
                <c:pt idx="14">
                  <c:v>Jean-Baptiste</c:v>
                </c:pt>
                <c:pt idx="15">
                  <c:v>François</c:v>
                </c:pt>
                <c:pt idx="16">
                  <c:v>Léonard</c:v>
                </c:pt>
                <c:pt idx="17">
                  <c:v>Jean </c:v>
                </c:pt>
                <c:pt idx="18">
                  <c:v>Pierre</c:v>
                </c:pt>
              </c:strCache>
            </c:strRef>
          </c:cat>
          <c:val>
            <c:numRef>
              <c:f>'[1]F2 Identité civile'!$J$77:$J$95</c:f>
              <c:numCache>
                <c:formatCode>General</c:formatCode>
                <c:ptCount val="19"/>
                <c:pt idx="0">
                  <c:v>1</c:v>
                </c:pt>
                <c:pt idx="1">
                  <c:v>1</c:v>
                </c:pt>
                <c:pt idx="2">
                  <c:v>1</c:v>
                </c:pt>
                <c:pt idx="3">
                  <c:v>1</c:v>
                </c:pt>
                <c:pt idx="4">
                  <c:v>1</c:v>
                </c:pt>
                <c:pt idx="5">
                  <c:v>1</c:v>
                </c:pt>
                <c:pt idx="6">
                  <c:v>1</c:v>
                </c:pt>
                <c:pt idx="7">
                  <c:v>1</c:v>
                </c:pt>
                <c:pt idx="8">
                  <c:v>1</c:v>
                </c:pt>
                <c:pt idx="9">
                  <c:v>2</c:v>
                </c:pt>
                <c:pt idx="10">
                  <c:v>3</c:v>
                </c:pt>
                <c:pt idx="11">
                  <c:v>3</c:v>
                </c:pt>
                <c:pt idx="12">
                  <c:v>3</c:v>
                </c:pt>
                <c:pt idx="13">
                  <c:v>4</c:v>
                </c:pt>
                <c:pt idx="14">
                  <c:v>5</c:v>
                </c:pt>
                <c:pt idx="15">
                  <c:v>8</c:v>
                </c:pt>
                <c:pt idx="16">
                  <c:v>9</c:v>
                </c:pt>
                <c:pt idx="17">
                  <c:v>10</c:v>
                </c:pt>
                <c:pt idx="18">
                  <c:v>14</c:v>
                </c:pt>
              </c:numCache>
            </c:numRef>
          </c:val>
        </c:ser>
        <c:dLbls>
          <c:showLegendKey val="0"/>
          <c:showVal val="0"/>
          <c:showCatName val="0"/>
          <c:showSerName val="0"/>
          <c:showPercent val="0"/>
          <c:showBubbleSize val="0"/>
        </c:dLbls>
        <c:gapWidth val="150"/>
        <c:axId val="231946496"/>
        <c:axId val="231952384"/>
      </c:barChart>
      <c:catAx>
        <c:axId val="231946496"/>
        <c:scaling>
          <c:orientation val="minMax"/>
        </c:scaling>
        <c:delete val="0"/>
        <c:axPos val="l"/>
        <c:majorTickMark val="out"/>
        <c:minorTickMark val="none"/>
        <c:tickLblPos val="nextTo"/>
        <c:txPr>
          <a:bodyPr/>
          <a:lstStyle/>
          <a:p>
            <a:pPr>
              <a:defRPr sz="1800"/>
            </a:pPr>
            <a:endParaRPr lang="fr-FR"/>
          </a:p>
        </c:txPr>
        <c:crossAx val="231952384"/>
        <c:crosses val="autoZero"/>
        <c:auto val="1"/>
        <c:lblAlgn val="ctr"/>
        <c:lblOffset val="100"/>
        <c:noMultiLvlLbl val="0"/>
      </c:catAx>
      <c:valAx>
        <c:axId val="231952384"/>
        <c:scaling>
          <c:orientation val="minMax"/>
        </c:scaling>
        <c:delete val="0"/>
        <c:axPos val="b"/>
        <c:majorGridlines/>
        <c:numFmt formatCode="General" sourceLinked="1"/>
        <c:majorTickMark val="out"/>
        <c:minorTickMark val="none"/>
        <c:tickLblPos val="nextTo"/>
        <c:txPr>
          <a:bodyPr/>
          <a:lstStyle/>
          <a:p>
            <a:pPr>
              <a:defRPr sz="2000"/>
            </a:pPr>
            <a:endParaRPr lang="fr-FR"/>
          </a:p>
        </c:txPr>
        <c:crossAx val="231946496"/>
        <c:crosses val="autoZero"/>
        <c:crossBetween val="between"/>
      </c:valAx>
      <c:spPr>
        <a:solidFill>
          <a:srgbClr val="EEECE1">
            <a:lumMod val="90000"/>
          </a:srgbClr>
        </a:solidFill>
      </c:spPr>
    </c:plotArea>
    <c:plotVisOnly val="1"/>
    <c:dispBlanksAs val="gap"/>
    <c:showDLblsOverMax val="0"/>
  </c:chart>
  <c:spPr>
    <a:solidFill>
      <a:srgbClr val="EEECE1">
        <a:lumMod val="90000"/>
      </a:srgbClr>
    </a:solidFill>
    <a:ln w="38100"/>
  </c:spPr>
  <c:txPr>
    <a:bodyPr/>
    <a:lstStyle/>
    <a:p>
      <a:pPr>
        <a:defRPr sz="1200" baseline="0">
          <a:latin typeface="Constantia" pitchFamily="18" charset="0"/>
        </a:defRPr>
      </a:pPr>
      <a:endParaRPr lang="fr-FR"/>
    </a:p>
  </c:txPr>
  <c:printSettings>
    <c:headerFooter/>
    <c:pageMargins b="0.75000000000000044" l="0.7000000000000004" r="0.7000000000000004" t="0.75000000000000044" header="0.30000000000000021" footer="0.3000000000000002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158730158730157E-2"/>
          <c:y val="2.0158730158730157E-2"/>
          <c:w val="0.96976190476190449"/>
          <c:h val="0.96976190476190449"/>
        </c:manualLayout>
      </c:layout>
      <c:pieChart>
        <c:varyColors val="1"/>
        <c:ser>
          <c:idx val="0"/>
          <c:order val="0"/>
          <c:explosion val="4"/>
          <c:dPt>
            <c:idx val="0"/>
            <c:bubble3D val="0"/>
            <c:spPr>
              <a:solidFill>
                <a:srgbClr val="1569C7"/>
              </a:solidFill>
            </c:spPr>
          </c:dPt>
          <c:dPt>
            <c:idx val="1"/>
            <c:bubble3D val="0"/>
            <c:spPr>
              <a:solidFill>
                <a:srgbClr val="808080"/>
              </a:solidFill>
            </c:spPr>
          </c:dPt>
          <c:dPt>
            <c:idx val="2"/>
            <c:bubble3D val="0"/>
            <c:spPr>
              <a:solidFill>
                <a:srgbClr val="C2CECE"/>
              </a:solidFill>
            </c:spPr>
          </c:dPt>
          <c:dPt>
            <c:idx val="3"/>
            <c:bubble3D val="0"/>
            <c:spPr>
              <a:solidFill>
                <a:srgbClr val="D3D3D3"/>
              </a:solidFill>
            </c:spPr>
          </c:dPt>
          <c:dPt>
            <c:idx val="4"/>
            <c:bubble3D val="0"/>
            <c:spPr>
              <a:solidFill>
                <a:srgbClr val="5B3C11"/>
              </a:solidFill>
            </c:spPr>
          </c:dPt>
          <c:dPt>
            <c:idx val="5"/>
            <c:bubble3D val="0"/>
            <c:spPr>
              <a:solidFill>
                <a:srgbClr val="50411D"/>
              </a:solidFill>
            </c:spPr>
          </c:dPt>
          <c:dLbls>
            <c:showLegendKey val="0"/>
            <c:showVal val="1"/>
            <c:showCatName val="0"/>
            <c:showSerName val="0"/>
            <c:showPercent val="0"/>
            <c:showBubbleSize val="0"/>
            <c:showLeaderLines val="1"/>
          </c:dLbls>
          <c:val>
            <c:numRef>
              <c:f>'[1]F2 Identité civile'!$I$1187:$I$1192</c:f>
              <c:numCache>
                <c:formatCode>General</c:formatCode>
                <c:ptCount val="6"/>
                <c:pt idx="0">
                  <c:v>1</c:v>
                </c:pt>
                <c:pt idx="1">
                  <c:v>1</c:v>
                </c:pt>
                <c:pt idx="2">
                  <c:v>8</c:v>
                </c:pt>
                <c:pt idx="4">
                  <c:v>0</c:v>
                </c:pt>
                <c:pt idx="5">
                  <c:v>7</c:v>
                </c:pt>
              </c:numCache>
            </c:numRef>
          </c:val>
        </c:ser>
        <c:dLbls>
          <c:showLegendKey val="0"/>
          <c:showVal val="0"/>
          <c:showCatName val="0"/>
          <c:showSerName val="0"/>
          <c:showPercent val="0"/>
          <c:showBubbleSize val="0"/>
          <c:showLeaderLines val="1"/>
        </c:dLbls>
        <c:firstSliceAng val="0"/>
      </c:pieChart>
      <c:spPr>
        <a:solidFill>
          <a:srgbClr val="C9916E"/>
        </a:solidFill>
        <a:ln>
          <a:noFill/>
        </a:ln>
      </c:spPr>
    </c:plotArea>
    <c:plotVisOnly val="1"/>
    <c:dispBlanksAs val="gap"/>
    <c:showDLblsOverMax val="0"/>
  </c:chart>
  <c:spPr>
    <a:solidFill>
      <a:srgbClr val="C9916E"/>
    </a:solidFill>
    <a:ln>
      <a:noFill/>
    </a:ln>
  </c:spPr>
  <c:printSettings>
    <c:headerFooter/>
    <c:pageMargins b="0.75000000000000122" l="0.70000000000000062" r="0.70000000000000062" t="0.750000000000001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61111111111227E-2"/>
          <c:y val="4.4861111111111227E-2"/>
          <c:w val="0.89263888888888965"/>
          <c:h val="0.89263888888888965"/>
        </c:manualLayout>
      </c:layout>
      <c:pieChart>
        <c:varyColors val="1"/>
        <c:ser>
          <c:idx val="0"/>
          <c:order val="0"/>
          <c:dPt>
            <c:idx val="0"/>
            <c:bubble3D val="0"/>
            <c:spPr>
              <a:solidFill>
                <a:srgbClr val="808080"/>
              </a:solidFill>
            </c:spPr>
          </c:dPt>
          <c:dPt>
            <c:idx val="1"/>
            <c:bubble3D val="0"/>
            <c:spPr>
              <a:solidFill>
                <a:srgbClr val="C2CECE"/>
              </a:solidFill>
            </c:spPr>
          </c:dPt>
          <c:dPt>
            <c:idx val="2"/>
            <c:bubble3D val="0"/>
            <c:spPr>
              <a:solidFill>
                <a:srgbClr val="CD853F"/>
              </a:solidFill>
            </c:spPr>
          </c:dPt>
          <c:dPt>
            <c:idx val="3"/>
            <c:bubble3D val="0"/>
            <c:spPr>
              <a:solidFill>
                <a:srgbClr val="5B3C11"/>
              </a:solidFill>
            </c:spPr>
          </c:dPt>
          <c:dPt>
            <c:idx val="4"/>
            <c:bubble3D val="0"/>
            <c:spPr>
              <a:solidFill>
                <a:srgbClr val="AD4F09"/>
              </a:solidFill>
            </c:spPr>
          </c:dPt>
          <c:dLbls>
            <c:showLegendKey val="0"/>
            <c:showVal val="1"/>
            <c:showCatName val="0"/>
            <c:showSerName val="0"/>
            <c:showPercent val="0"/>
            <c:showBubbleSize val="0"/>
            <c:showLeaderLines val="1"/>
          </c:dLbls>
          <c:val>
            <c:numRef>
              <c:f>'[1]F2 Identité civile'!$I$1196:$I$1200</c:f>
              <c:numCache>
                <c:formatCode>General</c:formatCode>
                <c:ptCount val="5"/>
                <c:pt idx="0">
                  <c:v>1</c:v>
                </c:pt>
                <c:pt idx="1">
                  <c:v>12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rgbClr val="623014"/>
    </a:solidFill>
    <a:ln>
      <a:noFill/>
    </a:ln>
  </c:spPr>
  <c:printSettings>
    <c:headerFooter/>
    <c:pageMargins b="0.75000000000000111" l="0.70000000000000062" r="0.70000000000000062" t="0.750000000000001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569C7"/>
              </a:solidFill>
            </c:spPr>
          </c:dPt>
          <c:dPt>
            <c:idx val="1"/>
            <c:bubble3D val="0"/>
            <c:spPr>
              <a:solidFill>
                <a:srgbClr val="8B6C42"/>
              </a:solidFill>
            </c:spPr>
          </c:dPt>
          <c:dPt>
            <c:idx val="2"/>
            <c:bubble3D val="0"/>
            <c:spPr>
              <a:solidFill>
                <a:srgbClr val="808080"/>
              </a:solidFill>
            </c:spPr>
          </c:dPt>
          <c:dPt>
            <c:idx val="3"/>
            <c:bubble3D val="0"/>
            <c:spPr>
              <a:solidFill>
                <a:schemeClr val="tx1"/>
              </a:solidFill>
            </c:spPr>
          </c:dPt>
          <c:dLbls>
            <c:dLbl>
              <c:idx val="3"/>
              <c:spPr/>
              <c:txPr>
                <a:bodyPr/>
                <a:lstStyle/>
                <a:p>
                  <a:pPr>
                    <a:defRPr baseline="0">
                      <a:solidFill>
                        <a:schemeClr val="bg1"/>
                      </a:solidFill>
                    </a:defRPr>
                  </a:pPr>
                  <a:endParaRPr lang="fr-FR"/>
                </a:p>
              </c:txPr>
              <c:showLegendKey val="0"/>
              <c:showVal val="1"/>
              <c:showCatName val="0"/>
              <c:showSerName val="0"/>
              <c:showPercent val="0"/>
              <c:showBubbleSize val="0"/>
            </c:dLbl>
            <c:showLegendKey val="0"/>
            <c:showVal val="1"/>
            <c:showCatName val="0"/>
            <c:showSerName val="0"/>
            <c:showPercent val="0"/>
            <c:showBubbleSize val="0"/>
            <c:showLeaderLines val="1"/>
          </c:dLbls>
          <c:val>
            <c:numRef>
              <c:f>'[1]F2 Identité civile'!$I$1207:$I$1210</c:f>
              <c:numCache>
                <c:formatCode>General</c:formatCode>
                <c:ptCount val="4"/>
                <c:pt idx="0">
                  <c:v>6</c:v>
                </c:pt>
                <c:pt idx="1">
                  <c:v>0</c:v>
                </c:pt>
                <c:pt idx="2">
                  <c:v>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1"/>
    </a:solidFill>
  </c:sp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54700854700855"/>
          <c:y val="0.10854700854700855"/>
          <c:w val="0.75576923076923075"/>
          <c:h val="0.75576923076923075"/>
        </c:manualLayout>
      </c:layout>
      <c:pieChart>
        <c:varyColors val="1"/>
        <c:ser>
          <c:idx val="0"/>
          <c:order val="0"/>
          <c:dPt>
            <c:idx val="0"/>
            <c:bubble3D val="0"/>
            <c:spPr>
              <a:solidFill>
                <a:srgbClr val="808080"/>
              </a:solidFill>
            </c:spPr>
          </c:dPt>
          <c:val>
            <c:numRef>
              <c:f>'[1]F2 Identité civile'!$I$1213:$I$1214</c:f>
              <c:numCache>
                <c:formatCode>General</c:formatCode>
                <c:ptCount val="2"/>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rgbClr val="AD4F09"/>
    </a:solidFill>
    <a:ln>
      <a:noFill/>
    </a:ln>
  </c:sp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latin typeface="Constantia" pitchFamily="18" charset="0"/>
              </a:defRPr>
            </a:pPr>
            <a:r>
              <a:rPr lang="en-US" sz="2000">
                <a:latin typeface="Constantia" pitchFamily="18" charset="0"/>
              </a:rPr>
              <a:t>Second prénom de 9 victimes </a:t>
            </a:r>
          </a:p>
        </c:rich>
      </c:tx>
      <c:overlay val="0"/>
    </c:title>
    <c:autoTitleDeleted val="0"/>
    <c:plotArea>
      <c:layout/>
      <c:barChart>
        <c:barDir val="bar"/>
        <c:grouping val="clustered"/>
        <c:varyColors val="0"/>
        <c:ser>
          <c:idx val="0"/>
          <c:order val="0"/>
          <c:tx>
            <c:v>Les seconds prénoms de 9 victimes </c:v>
          </c:tx>
          <c:spPr>
            <a:solidFill>
              <a:srgbClr val="95B3D7"/>
            </a:solidFill>
          </c:spPr>
          <c:invertIfNegative val="0"/>
          <c:dPt>
            <c:idx val="7"/>
            <c:invertIfNegative val="0"/>
            <c:bubble3D val="0"/>
            <c:spPr>
              <a:solidFill>
                <a:schemeClr val="accent1"/>
              </a:solidFill>
            </c:spPr>
          </c:dPt>
          <c:dLbls>
            <c:txPr>
              <a:bodyPr/>
              <a:lstStyle/>
              <a:p>
                <a:pPr>
                  <a:defRPr sz="2000">
                    <a:latin typeface="Constantia" pitchFamily="18" charset="0"/>
                  </a:defRPr>
                </a:pPr>
                <a:endParaRPr lang="fr-FR"/>
              </a:p>
            </c:txPr>
            <c:showLegendKey val="0"/>
            <c:showVal val="1"/>
            <c:showCatName val="0"/>
            <c:showSerName val="0"/>
            <c:showPercent val="0"/>
            <c:showBubbleSize val="0"/>
            <c:showLeaderLines val="0"/>
          </c:dLbls>
          <c:cat>
            <c:strRef>
              <c:f>'[1]F2 Identité civile'!$I$99:$I$106</c:f>
              <c:strCache>
                <c:ptCount val="8"/>
                <c:pt idx="0">
                  <c:v>André</c:v>
                </c:pt>
                <c:pt idx="1">
                  <c:v>François</c:v>
                </c:pt>
                <c:pt idx="2">
                  <c:v>Jean-Baptiste</c:v>
                </c:pt>
                <c:pt idx="3">
                  <c:v>Léon </c:v>
                </c:pt>
                <c:pt idx="4">
                  <c:v>Léonard</c:v>
                </c:pt>
                <c:pt idx="5">
                  <c:v>Lucien</c:v>
                </c:pt>
                <c:pt idx="6">
                  <c:v>Paul</c:v>
                </c:pt>
                <c:pt idx="7">
                  <c:v>Charles</c:v>
                </c:pt>
              </c:strCache>
            </c:strRef>
          </c:cat>
          <c:val>
            <c:numRef>
              <c:f>'[1]F2 Identité civile'!$J$99:$J$106</c:f>
              <c:numCache>
                <c:formatCode>General</c:formatCode>
                <c:ptCount val="8"/>
                <c:pt idx="0">
                  <c:v>1</c:v>
                </c:pt>
                <c:pt idx="1">
                  <c:v>1</c:v>
                </c:pt>
                <c:pt idx="2">
                  <c:v>1</c:v>
                </c:pt>
                <c:pt idx="3">
                  <c:v>1</c:v>
                </c:pt>
                <c:pt idx="4">
                  <c:v>1</c:v>
                </c:pt>
                <c:pt idx="5">
                  <c:v>1</c:v>
                </c:pt>
                <c:pt idx="6">
                  <c:v>1</c:v>
                </c:pt>
                <c:pt idx="7">
                  <c:v>2</c:v>
                </c:pt>
              </c:numCache>
            </c:numRef>
          </c:val>
        </c:ser>
        <c:dLbls>
          <c:showLegendKey val="0"/>
          <c:showVal val="0"/>
          <c:showCatName val="0"/>
          <c:showSerName val="0"/>
          <c:showPercent val="0"/>
          <c:showBubbleSize val="0"/>
        </c:dLbls>
        <c:gapWidth val="150"/>
        <c:axId val="231977344"/>
        <c:axId val="231978880"/>
      </c:barChart>
      <c:catAx>
        <c:axId val="231977344"/>
        <c:scaling>
          <c:orientation val="minMax"/>
        </c:scaling>
        <c:delete val="0"/>
        <c:axPos val="l"/>
        <c:majorTickMark val="out"/>
        <c:minorTickMark val="none"/>
        <c:tickLblPos val="nextTo"/>
        <c:txPr>
          <a:bodyPr/>
          <a:lstStyle/>
          <a:p>
            <a:pPr>
              <a:defRPr sz="1800">
                <a:latin typeface="Constantia" pitchFamily="18" charset="0"/>
              </a:defRPr>
            </a:pPr>
            <a:endParaRPr lang="fr-FR"/>
          </a:p>
        </c:txPr>
        <c:crossAx val="231978880"/>
        <c:crosses val="autoZero"/>
        <c:auto val="1"/>
        <c:lblAlgn val="ctr"/>
        <c:lblOffset val="100"/>
        <c:noMultiLvlLbl val="0"/>
      </c:catAx>
      <c:valAx>
        <c:axId val="231978880"/>
        <c:scaling>
          <c:orientation val="minMax"/>
          <c:max val="3"/>
          <c:min val="0"/>
        </c:scaling>
        <c:delete val="0"/>
        <c:axPos val="b"/>
        <c:majorGridlines/>
        <c:numFmt formatCode="General" sourceLinked="1"/>
        <c:majorTickMark val="out"/>
        <c:minorTickMark val="none"/>
        <c:tickLblPos val="nextTo"/>
        <c:txPr>
          <a:bodyPr/>
          <a:lstStyle/>
          <a:p>
            <a:pPr>
              <a:defRPr sz="2000">
                <a:latin typeface="Constantia" pitchFamily="18" charset="0"/>
              </a:defRPr>
            </a:pPr>
            <a:endParaRPr lang="fr-FR"/>
          </a:p>
        </c:txPr>
        <c:crossAx val="231977344"/>
        <c:crosses val="autoZero"/>
        <c:crossBetween val="between"/>
        <c:majorUnit val="1"/>
        <c:minorUnit val="0.1"/>
      </c:valAx>
      <c:spPr>
        <a:solidFill>
          <a:srgbClr val="EEECE1">
            <a:lumMod val="90000"/>
          </a:srgbClr>
        </a:solidFill>
      </c:spPr>
    </c:plotArea>
    <c:plotVisOnly val="1"/>
    <c:dispBlanksAs val="gap"/>
    <c:showDLblsOverMax val="0"/>
  </c:chart>
  <c:spPr>
    <a:solidFill>
      <a:schemeClr val="bg2">
        <a:lumMod val="90000"/>
      </a:schemeClr>
    </a:solidFill>
    <a:ln w="38100"/>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600">
              <a:latin typeface="Constantia" pitchFamily="18" charset="0"/>
            </a:defRPr>
          </a:pPr>
          <a:endParaRPr lang="fr-FR"/>
        </a:p>
      </c:txPr>
    </c:title>
    <c:autoTitleDeleted val="0"/>
    <c:plotArea>
      <c:layout/>
      <c:barChart>
        <c:barDir val="bar"/>
        <c:grouping val="clustered"/>
        <c:varyColors val="0"/>
        <c:ser>
          <c:idx val="0"/>
          <c:order val="0"/>
          <c:tx>
            <c:v>Troisième prénom de 2 victimes</c:v>
          </c:tx>
          <c:spPr>
            <a:solidFill>
              <a:srgbClr val="95B3D7"/>
            </a:solidFill>
          </c:spPr>
          <c:invertIfNegative val="0"/>
          <c:dLbls>
            <c:txPr>
              <a:bodyPr/>
              <a:lstStyle/>
              <a:p>
                <a:pPr>
                  <a:defRPr sz="2000">
                    <a:latin typeface="Constantia" pitchFamily="18" charset="0"/>
                  </a:defRPr>
                </a:pPr>
                <a:endParaRPr lang="fr-FR"/>
              </a:p>
            </c:txPr>
            <c:showLegendKey val="0"/>
            <c:showVal val="1"/>
            <c:showCatName val="0"/>
            <c:showSerName val="0"/>
            <c:showPercent val="0"/>
            <c:showBubbleSize val="0"/>
            <c:showLeaderLines val="0"/>
          </c:dLbls>
          <c:cat>
            <c:strRef>
              <c:f>'[1]F2 Identité civile'!$I$110:$I$111</c:f>
              <c:strCache>
                <c:ptCount val="2"/>
                <c:pt idx="0">
                  <c:v>François</c:v>
                </c:pt>
                <c:pt idx="1">
                  <c:v>Paul</c:v>
                </c:pt>
              </c:strCache>
            </c:strRef>
          </c:cat>
          <c:val>
            <c:numRef>
              <c:f>'[1]F2 Identité civile'!$J$110:$J$111</c:f>
              <c:numCache>
                <c:formatCode>General</c:formatCode>
                <c:ptCount val="2"/>
                <c:pt idx="0">
                  <c:v>1</c:v>
                </c:pt>
                <c:pt idx="1">
                  <c:v>1</c:v>
                </c:pt>
              </c:numCache>
            </c:numRef>
          </c:val>
        </c:ser>
        <c:dLbls>
          <c:showLegendKey val="0"/>
          <c:showVal val="0"/>
          <c:showCatName val="0"/>
          <c:showSerName val="0"/>
          <c:showPercent val="0"/>
          <c:showBubbleSize val="0"/>
        </c:dLbls>
        <c:gapWidth val="150"/>
        <c:axId val="232023936"/>
        <c:axId val="232025472"/>
      </c:barChart>
      <c:catAx>
        <c:axId val="232023936"/>
        <c:scaling>
          <c:orientation val="minMax"/>
        </c:scaling>
        <c:delete val="0"/>
        <c:axPos val="l"/>
        <c:majorTickMark val="out"/>
        <c:minorTickMark val="none"/>
        <c:tickLblPos val="nextTo"/>
        <c:txPr>
          <a:bodyPr/>
          <a:lstStyle/>
          <a:p>
            <a:pPr>
              <a:defRPr sz="1800">
                <a:latin typeface="Constantia" pitchFamily="18" charset="0"/>
              </a:defRPr>
            </a:pPr>
            <a:endParaRPr lang="fr-FR"/>
          </a:p>
        </c:txPr>
        <c:crossAx val="232025472"/>
        <c:crosses val="autoZero"/>
        <c:auto val="1"/>
        <c:lblAlgn val="ctr"/>
        <c:lblOffset val="100"/>
        <c:noMultiLvlLbl val="0"/>
      </c:catAx>
      <c:valAx>
        <c:axId val="232025472"/>
        <c:scaling>
          <c:orientation val="minMax"/>
          <c:max val="2"/>
          <c:min val="0"/>
        </c:scaling>
        <c:delete val="0"/>
        <c:axPos val="b"/>
        <c:majorGridlines/>
        <c:numFmt formatCode="General" sourceLinked="1"/>
        <c:majorTickMark val="out"/>
        <c:minorTickMark val="none"/>
        <c:tickLblPos val="nextTo"/>
        <c:txPr>
          <a:bodyPr/>
          <a:lstStyle/>
          <a:p>
            <a:pPr>
              <a:defRPr sz="2000">
                <a:latin typeface="Constantia" pitchFamily="18" charset="0"/>
              </a:defRPr>
            </a:pPr>
            <a:endParaRPr lang="fr-FR"/>
          </a:p>
        </c:txPr>
        <c:crossAx val="232023936"/>
        <c:crosses val="autoZero"/>
        <c:crossBetween val="between"/>
        <c:majorUnit val="1"/>
        <c:minorUnit val="4.0000000000000022E-2"/>
      </c:valAx>
      <c:spPr>
        <a:solidFill>
          <a:srgbClr val="EEECE1">
            <a:lumMod val="90000"/>
          </a:srgbClr>
        </a:solidFill>
      </c:spPr>
    </c:plotArea>
    <c:plotVisOnly val="1"/>
    <c:dispBlanksAs val="gap"/>
    <c:showDLblsOverMax val="0"/>
  </c:chart>
  <c:spPr>
    <a:solidFill>
      <a:schemeClr val="bg2">
        <a:lumMod val="90000"/>
      </a:schemeClr>
    </a:solidFill>
    <a:ln w="38100"/>
  </c:sp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600">
              <a:latin typeface="Constantia" pitchFamily="18" charset="0"/>
            </a:defRPr>
          </a:pPr>
          <a:endParaRPr lang="fr-FR"/>
        </a:p>
      </c:txPr>
    </c:title>
    <c:autoTitleDeleted val="0"/>
    <c:plotArea>
      <c:layout>
        <c:manualLayout>
          <c:layoutTarget val="inner"/>
          <c:xMode val="edge"/>
          <c:yMode val="edge"/>
          <c:x val="0.37702469135802519"/>
          <c:y val="0.48563388888888886"/>
          <c:w val="0.56870648148148162"/>
          <c:h val="0.20666111111111121"/>
        </c:manualLayout>
      </c:layout>
      <c:barChart>
        <c:barDir val="bar"/>
        <c:grouping val="clustered"/>
        <c:varyColors val="0"/>
        <c:ser>
          <c:idx val="0"/>
          <c:order val="0"/>
          <c:tx>
            <c:v>Quatrième prénom d'1 victime</c:v>
          </c:tx>
          <c:spPr>
            <a:solidFill>
              <a:srgbClr val="95B3D7"/>
            </a:solidFill>
          </c:spPr>
          <c:invertIfNegative val="0"/>
          <c:dLbls>
            <c:txPr>
              <a:bodyPr/>
              <a:lstStyle/>
              <a:p>
                <a:pPr>
                  <a:defRPr sz="2000">
                    <a:latin typeface="Constantia" pitchFamily="18" charset="0"/>
                  </a:defRPr>
                </a:pPr>
                <a:endParaRPr lang="fr-FR"/>
              </a:p>
            </c:txPr>
            <c:showLegendKey val="0"/>
            <c:showVal val="1"/>
            <c:showCatName val="0"/>
            <c:showSerName val="0"/>
            <c:showPercent val="0"/>
            <c:showBubbleSize val="0"/>
            <c:showLeaderLines val="0"/>
          </c:dLbls>
          <c:cat>
            <c:strRef>
              <c:f>'[1]F2 Identité civile'!$I$114</c:f>
              <c:strCache>
                <c:ptCount val="1"/>
                <c:pt idx="0">
                  <c:v>René</c:v>
                </c:pt>
              </c:strCache>
            </c:strRef>
          </c:cat>
          <c:val>
            <c:numLit>
              <c:formatCode>General</c:formatCode>
              <c:ptCount val="1"/>
              <c:pt idx="0">
                <c:v>1</c:v>
              </c:pt>
            </c:numLit>
          </c:val>
        </c:ser>
        <c:dLbls>
          <c:showLegendKey val="0"/>
          <c:showVal val="0"/>
          <c:showCatName val="0"/>
          <c:showSerName val="0"/>
          <c:showPercent val="0"/>
          <c:showBubbleSize val="0"/>
        </c:dLbls>
        <c:gapWidth val="150"/>
        <c:axId val="232050048"/>
        <c:axId val="232051840"/>
      </c:barChart>
      <c:catAx>
        <c:axId val="232050048"/>
        <c:scaling>
          <c:orientation val="minMax"/>
        </c:scaling>
        <c:delete val="0"/>
        <c:axPos val="l"/>
        <c:majorTickMark val="out"/>
        <c:minorTickMark val="none"/>
        <c:tickLblPos val="nextTo"/>
        <c:txPr>
          <a:bodyPr/>
          <a:lstStyle/>
          <a:p>
            <a:pPr>
              <a:defRPr sz="1800">
                <a:latin typeface="Constantia" pitchFamily="18" charset="0"/>
              </a:defRPr>
            </a:pPr>
            <a:endParaRPr lang="fr-FR"/>
          </a:p>
        </c:txPr>
        <c:crossAx val="232051840"/>
        <c:crosses val="autoZero"/>
        <c:auto val="1"/>
        <c:lblAlgn val="ctr"/>
        <c:lblOffset val="100"/>
        <c:noMultiLvlLbl val="0"/>
      </c:catAx>
      <c:valAx>
        <c:axId val="232051840"/>
        <c:scaling>
          <c:orientation val="minMax"/>
          <c:max val="2"/>
          <c:min val="0"/>
        </c:scaling>
        <c:delete val="0"/>
        <c:axPos val="b"/>
        <c:majorGridlines/>
        <c:numFmt formatCode="General" sourceLinked="1"/>
        <c:majorTickMark val="out"/>
        <c:minorTickMark val="none"/>
        <c:tickLblPos val="nextTo"/>
        <c:txPr>
          <a:bodyPr/>
          <a:lstStyle/>
          <a:p>
            <a:pPr>
              <a:defRPr sz="2000">
                <a:latin typeface="Constantia" pitchFamily="18" charset="0"/>
              </a:defRPr>
            </a:pPr>
            <a:endParaRPr lang="fr-FR"/>
          </a:p>
        </c:txPr>
        <c:crossAx val="232050048"/>
        <c:crosses val="autoZero"/>
        <c:crossBetween val="between"/>
        <c:majorUnit val="1"/>
        <c:minorUnit val="4.0000000000000022E-2"/>
      </c:valAx>
      <c:spPr>
        <a:solidFill>
          <a:srgbClr val="EEECE1">
            <a:lumMod val="90000"/>
          </a:srgbClr>
        </a:solidFill>
      </c:spPr>
    </c:plotArea>
    <c:plotVisOnly val="1"/>
    <c:dispBlanksAs val="gap"/>
    <c:showDLblsOverMax val="0"/>
  </c:chart>
  <c:spPr>
    <a:solidFill>
      <a:schemeClr val="bg2">
        <a:lumMod val="90000"/>
      </a:schemeClr>
    </a:solidFill>
    <a:ln w="38100"/>
  </c:sp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Communes de naissance des victimes de la Grande Guerre de Panazol</a:t>
            </a:r>
          </a:p>
        </c:rich>
      </c:tx>
      <c:layout/>
      <c:overlay val="0"/>
    </c:title>
    <c:autoTitleDeleted val="0"/>
    <c:plotArea>
      <c:layout/>
      <c:pieChart>
        <c:varyColors val="1"/>
        <c:ser>
          <c:idx val="0"/>
          <c:order val="0"/>
          <c:tx>
            <c:v>Communes de naissance des vitimes de la Grande Guerre de Panazol</c:v>
          </c:tx>
          <c:spPr>
            <a:solidFill>
              <a:schemeClr val="tx2">
                <a:lumMod val="40000"/>
                <a:lumOff val="60000"/>
              </a:schemeClr>
            </a:solidFill>
          </c:spPr>
          <c:dPt>
            <c:idx val="0"/>
            <c:bubble3D val="0"/>
            <c:spPr>
              <a:solidFill>
                <a:srgbClr val="0070C0"/>
              </a:solidFill>
            </c:spPr>
          </c:dPt>
          <c:dPt>
            <c:idx val="1"/>
            <c:bubble3D val="0"/>
            <c:spPr>
              <a:solidFill>
                <a:srgbClr val="00B0F0"/>
              </a:solidFill>
            </c:spPr>
          </c:dPt>
          <c:dPt>
            <c:idx val="2"/>
            <c:bubble3D val="0"/>
            <c:spPr>
              <a:solidFill>
                <a:schemeClr val="accent4">
                  <a:lumMod val="60000"/>
                  <a:lumOff val="40000"/>
                </a:schemeClr>
              </a:solidFill>
            </c:spPr>
          </c:dPt>
          <c:dPt>
            <c:idx val="3"/>
            <c:bubble3D val="0"/>
            <c:spPr>
              <a:solidFill>
                <a:schemeClr val="accent6">
                  <a:lumMod val="60000"/>
                  <a:lumOff val="40000"/>
                </a:schemeClr>
              </a:solidFill>
            </c:spPr>
          </c:dPt>
          <c:dPt>
            <c:idx val="4"/>
            <c:bubble3D val="0"/>
            <c:spPr>
              <a:solidFill>
                <a:schemeClr val="tx2">
                  <a:lumMod val="60000"/>
                  <a:lumOff val="40000"/>
                </a:schemeClr>
              </a:solidFill>
            </c:spPr>
          </c:dPt>
          <c:dPt>
            <c:idx val="5"/>
            <c:bubble3D val="0"/>
            <c:spPr>
              <a:solidFill>
                <a:schemeClr val="tx2">
                  <a:lumMod val="60000"/>
                  <a:lumOff val="40000"/>
                </a:schemeClr>
              </a:solidFill>
            </c:spPr>
          </c:dPt>
          <c:dPt>
            <c:idx val="25"/>
            <c:bubble3D val="0"/>
            <c:spPr>
              <a:solidFill>
                <a:srgbClr val="00B050"/>
              </a:solidFill>
            </c:spPr>
          </c:dPt>
          <c:dPt>
            <c:idx val="26"/>
            <c:bubble3D val="0"/>
            <c:spPr>
              <a:solidFill>
                <a:srgbClr val="00B050"/>
              </a:solidFill>
            </c:spPr>
          </c:dPt>
          <c:dPt>
            <c:idx val="27"/>
            <c:bubble3D val="0"/>
            <c:spPr>
              <a:solidFill>
                <a:srgbClr val="00B050"/>
              </a:solidFill>
            </c:spPr>
          </c:dPt>
          <c:dLbls>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layout/>
              <c:tx>
                <c:rich>
                  <a:bodyPr/>
                  <a:lstStyle/>
                  <a:p>
                    <a:r>
                      <a:rPr lang="en-US"/>
                      <a:t>19; 27%</a:t>
                    </a:r>
                  </a:p>
                </c:rich>
              </c:tx>
              <c:dLblPos val="outEnd"/>
              <c:showLegendKey val="0"/>
              <c:showVal val="1"/>
              <c:showCatName val="0"/>
              <c:showSerName val="0"/>
              <c:showPercent val="1"/>
              <c:showBubbleSize val="0"/>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delete val="1"/>
            </c:dLbl>
            <c:dLbl>
              <c:idx val="25"/>
              <c:delete val="1"/>
            </c:dLbl>
            <c:dLbl>
              <c:idx val="26"/>
              <c:delete val="1"/>
            </c:dLbl>
            <c:dLbl>
              <c:idx val="27"/>
              <c:layout>
                <c:manualLayout>
                  <c:x val="-1.1759259259259259E-2"/>
                  <c:y val="5.8796296296296296E-3"/>
                </c:manualLayout>
              </c:layout>
              <c:tx>
                <c:rich>
                  <a:bodyPr/>
                  <a:lstStyle/>
                  <a:p>
                    <a:r>
                      <a:rPr lang="en-US"/>
                      <a:t>3; 4%</a:t>
                    </a:r>
                  </a:p>
                </c:rich>
              </c:tx>
              <c:dLblPos val="bestFit"/>
              <c:showLegendKey val="0"/>
              <c:showVal val="1"/>
              <c:showCatName val="0"/>
              <c:showSerName val="0"/>
              <c:showPercent val="1"/>
              <c:showBubbleSize val="0"/>
            </c:dLbl>
            <c:dLblPos val="outEnd"/>
            <c:showLegendKey val="0"/>
            <c:showVal val="1"/>
            <c:showCatName val="0"/>
            <c:showSerName val="0"/>
            <c:showPercent val="1"/>
            <c:showBubbleSize val="0"/>
            <c:showLeaderLines val="1"/>
          </c:dLbls>
          <c:cat>
            <c:strRef>
              <c:f>'F3 Communes de N'!$B$155:$B$182</c:f>
              <c:strCache>
                <c:ptCount val="28"/>
                <c:pt idx="0">
                  <c:v>Panazol</c:v>
                </c:pt>
                <c:pt idx="1">
                  <c:v>Limoges</c:v>
                </c:pt>
                <c:pt idx="2">
                  <c:v>St-Just</c:v>
                </c:pt>
                <c:pt idx="3">
                  <c:v>Feytiat</c:v>
                </c:pt>
                <c:pt idx="4">
                  <c:v>Le Vigen</c:v>
                </c:pt>
                <c:pt idx="5">
                  <c:v>St-Léonard</c:v>
                </c:pt>
                <c:pt idx="6">
                  <c:v>Ambazac</c:v>
                </c:pt>
                <c:pt idx="7">
                  <c:v>Aureil</c:v>
                </c:pt>
                <c:pt idx="8">
                  <c:v>Blond</c:v>
                </c:pt>
                <c:pt idx="9">
                  <c:v>Boisseuil</c:v>
                </c:pt>
                <c:pt idx="10">
                  <c:v>Boisseuil</c:v>
                </c:pt>
                <c:pt idx="11">
                  <c:v>Champagnac</c:v>
                </c:pt>
                <c:pt idx="12">
                  <c:v>Cieux</c:v>
                </c:pt>
                <c:pt idx="13">
                  <c:v>Couzeix</c:v>
                </c:pt>
                <c:pt idx="14">
                  <c:v>Eyjeaux</c:v>
                </c:pt>
                <c:pt idx="15">
                  <c:v>Isle</c:v>
                </c:pt>
                <c:pt idx="16">
                  <c:v>Les Cars</c:v>
                </c:pt>
                <c:pt idx="17">
                  <c:v>Magnac-Bourg</c:v>
                </c:pt>
                <c:pt idx="18">
                  <c:v>Neuvic-Entier</c:v>
                </c:pt>
                <c:pt idx="19">
                  <c:v>Nieul</c:v>
                </c:pt>
                <c:pt idx="20">
                  <c:v>St-Denis-des-Murs</c:v>
                </c:pt>
                <c:pt idx="21">
                  <c:v>St-Martin-Terressus</c:v>
                </c:pt>
                <c:pt idx="22">
                  <c:v>St-Sylvestre</c:v>
                </c:pt>
                <c:pt idx="23">
                  <c:v>St-Yrieix</c:v>
                </c:pt>
                <c:pt idx="24">
                  <c:v>Solignac</c:v>
                </c:pt>
                <c:pt idx="25">
                  <c:v>Lanouaille (24)</c:v>
                </c:pt>
                <c:pt idx="26">
                  <c:v>Mialet (24)</c:v>
                </c:pt>
                <c:pt idx="27">
                  <c:v>Objat (19)</c:v>
                </c:pt>
              </c:strCache>
            </c:strRef>
          </c:cat>
          <c:val>
            <c:numRef>
              <c:f>'F3 Communes de N'!$A$155:$A$182</c:f>
              <c:numCache>
                <c:formatCode>General</c:formatCode>
                <c:ptCount val="28"/>
                <c:pt idx="0">
                  <c:v>24</c:v>
                </c:pt>
                <c:pt idx="1">
                  <c:v>8</c:v>
                </c:pt>
                <c:pt idx="2">
                  <c:v>6</c:v>
                </c:pt>
                <c:pt idx="3">
                  <c:v>5</c:v>
                </c:pt>
                <c:pt idx="4">
                  <c:v>3</c:v>
                </c:pt>
                <c:pt idx="5">
                  <c:v>2</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0340648148148144"/>
          <c:y val="0.10142916666666668"/>
          <c:w val="0.28651415343915343"/>
          <c:h val="0.88266087962962958"/>
        </c:manualLayout>
      </c:layout>
      <c:overlay val="0"/>
      <c:txPr>
        <a:bodyPr/>
        <a:lstStyle/>
        <a:p>
          <a:pPr rtl="0">
            <a:defRPr/>
          </a:pPr>
          <a:endParaRPr lang="fr-FR"/>
        </a:p>
      </c:txPr>
    </c:legend>
    <c:plotVisOnly val="1"/>
    <c:dispBlanksAs val="gap"/>
    <c:showDLblsOverMax val="0"/>
  </c:chart>
  <c:spPr>
    <a:solidFill>
      <a:schemeClr val="bg2">
        <a:lumMod val="90000"/>
      </a:schemeClr>
    </a:solidFill>
    <a:ln w="25400"/>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aseline="0">
                <a:latin typeface="Constantia" pitchFamily="18" charset="0"/>
              </a:defRPr>
            </a:pPr>
            <a:r>
              <a:rPr lang="en-US" sz="2000"/>
              <a:t>Communes de naissance des victimes de la Grande Guerre de Panazol</a:t>
            </a:r>
          </a:p>
        </c:rich>
      </c:tx>
      <c:layout/>
      <c:overlay val="0"/>
    </c:title>
    <c:autoTitleDeleted val="0"/>
    <c:plotArea>
      <c:layout>
        <c:manualLayout>
          <c:layoutTarget val="inner"/>
          <c:xMode val="edge"/>
          <c:yMode val="edge"/>
          <c:x val="2.8297417499068011E-2"/>
          <c:y val="7.0610888722708542E-2"/>
          <c:w val="0.96507732413379188"/>
          <c:h val="0.74512165867535274"/>
        </c:manualLayout>
      </c:layout>
      <c:barChart>
        <c:barDir val="col"/>
        <c:grouping val="clustered"/>
        <c:varyColors val="0"/>
        <c:ser>
          <c:idx val="0"/>
          <c:order val="0"/>
          <c:tx>
            <c:v>Communes de naissance des Victimes de la Grande Guerre de Panazol</c:v>
          </c:tx>
          <c:spPr>
            <a:solidFill>
              <a:schemeClr val="accent1">
                <a:lumMod val="60000"/>
                <a:lumOff val="40000"/>
              </a:schemeClr>
            </a:solidFill>
          </c:spPr>
          <c:invertIfNegative val="0"/>
          <c:dPt>
            <c:idx val="0"/>
            <c:invertIfNegative val="0"/>
            <c:bubble3D val="0"/>
            <c:spPr>
              <a:solidFill>
                <a:srgbClr val="00B050"/>
              </a:solidFill>
            </c:spPr>
          </c:dPt>
          <c:dPt>
            <c:idx val="1"/>
            <c:invertIfNegative val="0"/>
            <c:bubble3D val="0"/>
            <c:spPr>
              <a:solidFill>
                <a:srgbClr val="00B050"/>
              </a:solidFill>
            </c:spPr>
          </c:dPt>
          <c:dPt>
            <c:idx val="2"/>
            <c:invertIfNegative val="0"/>
            <c:bubble3D val="0"/>
            <c:spPr>
              <a:solidFill>
                <a:srgbClr val="00B050"/>
              </a:solidFill>
            </c:spPr>
          </c:dPt>
          <c:dPt>
            <c:idx val="3"/>
            <c:invertIfNegative val="0"/>
            <c:bubble3D val="0"/>
            <c:spPr>
              <a:solidFill>
                <a:schemeClr val="accent1"/>
              </a:solidFill>
            </c:spPr>
          </c:dPt>
          <c:dPt>
            <c:idx val="4"/>
            <c:invertIfNegative val="0"/>
            <c:bubble3D val="0"/>
            <c:spPr>
              <a:solidFill>
                <a:schemeClr val="accent5">
                  <a:lumMod val="60000"/>
                  <a:lumOff val="40000"/>
                </a:schemeClr>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5">
                  <a:lumMod val="60000"/>
                  <a:lumOff val="40000"/>
                </a:schemeClr>
              </a:solidFill>
            </c:spPr>
          </c:dPt>
          <c:dPt>
            <c:idx val="10"/>
            <c:invertIfNegative val="0"/>
            <c:bubble3D val="0"/>
            <c:spPr>
              <a:solidFill>
                <a:schemeClr val="accent5">
                  <a:lumMod val="60000"/>
                  <a:lumOff val="40000"/>
                </a:schemeClr>
              </a:solidFill>
            </c:spPr>
          </c:dPt>
          <c:dPt>
            <c:idx val="11"/>
            <c:invertIfNegative val="0"/>
            <c:bubble3D val="0"/>
            <c:spPr>
              <a:solidFill>
                <a:schemeClr val="accent5">
                  <a:lumMod val="60000"/>
                  <a:lumOff val="40000"/>
                </a:schemeClr>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5">
                  <a:lumMod val="60000"/>
                  <a:lumOff val="40000"/>
                </a:schemeClr>
              </a:solidFill>
            </c:spPr>
          </c:dPt>
          <c:dPt>
            <c:idx val="16"/>
            <c:invertIfNegative val="0"/>
            <c:bubble3D val="0"/>
            <c:spPr>
              <a:solidFill>
                <a:schemeClr val="accent1"/>
              </a:solidFill>
            </c:spPr>
          </c:dPt>
          <c:dPt>
            <c:idx val="17"/>
            <c:invertIfNegative val="0"/>
            <c:bubble3D val="0"/>
            <c:spPr>
              <a:solidFill>
                <a:schemeClr val="accent1"/>
              </a:solidFill>
            </c:spPr>
          </c:dPt>
          <c:dPt>
            <c:idx val="18"/>
            <c:invertIfNegative val="0"/>
            <c:bubble3D val="0"/>
            <c:spPr>
              <a:solidFill>
                <a:schemeClr val="accent1"/>
              </a:solidFill>
            </c:spPr>
          </c:dPt>
          <c:dPt>
            <c:idx val="19"/>
            <c:invertIfNegative val="0"/>
            <c:bubble3D val="0"/>
            <c:spPr>
              <a:solidFill>
                <a:schemeClr val="accent1"/>
              </a:solidFill>
            </c:spPr>
          </c:dPt>
          <c:dPt>
            <c:idx val="20"/>
            <c:invertIfNegative val="0"/>
            <c:bubble3D val="0"/>
            <c:spPr>
              <a:solidFill>
                <a:schemeClr val="accent5">
                  <a:lumMod val="60000"/>
                  <a:lumOff val="40000"/>
                </a:schemeClr>
              </a:solidFill>
            </c:spPr>
          </c:dPt>
          <c:dPt>
            <c:idx val="21"/>
            <c:invertIfNegative val="0"/>
            <c:bubble3D val="0"/>
            <c:spPr>
              <a:solidFill>
                <a:schemeClr val="accent1"/>
              </a:solidFill>
            </c:spPr>
          </c:dPt>
          <c:dPt>
            <c:idx val="22"/>
            <c:invertIfNegative val="0"/>
            <c:bubble3D val="0"/>
            <c:spPr>
              <a:solidFill>
                <a:schemeClr val="accent5">
                  <a:lumMod val="60000"/>
                  <a:lumOff val="40000"/>
                </a:schemeClr>
              </a:solidFill>
            </c:spPr>
          </c:dPt>
          <c:dPt>
            <c:idx val="23"/>
            <c:invertIfNegative val="0"/>
            <c:bubble3D val="0"/>
            <c:spPr>
              <a:solidFill>
                <a:schemeClr val="accent6">
                  <a:lumMod val="60000"/>
                  <a:lumOff val="40000"/>
                </a:schemeClr>
              </a:solidFill>
            </c:spPr>
          </c:dPt>
          <c:dPt>
            <c:idx val="24"/>
            <c:invertIfNegative val="0"/>
            <c:bubble3D val="0"/>
            <c:spPr>
              <a:solidFill>
                <a:schemeClr val="accent4">
                  <a:lumMod val="60000"/>
                  <a:lumOff val="40000"/>
                </a:schemeClr>
              </a:solidFill>
            </c:spPr>
          </c:dPt>
          <c:dPt>
            <c:idx val="25"/>
            <c:invertIfNegative val="0"/>
            <c:bubble3D val="0"/>
            <c:spPr>
              <a:solidFill>
                <a:srgbClr val="00B0F0"/>
              </a:solidFill>
            </c:spPr>
          </c:dPt>
          <c:dPt>
            <c:idx val="26"/>
            <c:invertIfNegative val="0"/>
            <c:bubble3D val="0"/>
            <c:spPr>
              <a:solidFill>
                <a:srgbClr val="FFFF00"/>
              </a:solidFill>
            </c:spPr>
          </c:dPt>
          <c:dLbls>
            <c:txPr>
              <a:bodyPr/>
              <a:lstStyle/>
              <a:p>
                <a:pPr>
                  <a:defRPr sz="1400" baseline="0">
                    <a:latin typeface="Constantia" pitchFamily="18" charset="0"/>
                  </a:defRPr>
                </a:pPr>
                <a:endParaRPr lang="fr-FR"/>
              </a:p>
            </c:txPr>
            <c:showLegendKey val="0"/>
            <c:showVal val="1"/>
            <c:showCatName val="0"/>
            <c:showSerName val="0"/>
            <c:showPercent val="0"/>
            <c:showBubbleSize val="0"/>
            <c:showLeaderLines val="0"/>
          </c:dLbls>
          <c:cat>
            <c:strRef>
              <c:f>'[1]F2 Identité civile'!$I$156:$I$182</c:f>
              <c:strCache>
                <c:ptCount val="27"/>
                <c:pt idx="0">
                  <c:v>Objat (19)</c:v>
                </c:pt>
                <c:pt idx="1">
                  <c:v>Lanouaille (24)</c:v>
                </c:pt>
                <c:pt idx="2">
                  <c:v>Miallet (24)</c:v>
                </c:pt>
                <c:pt idx="3">
                  <c:v>Ambazac</c:v>
                </c:pt>
                <c:pt idx="4">
                  <c:v>Aureil</c:v>
                </c:pt>
                <c:pt idx="5">
                  <c:v>Blond</c:v>
                </c:pt>
                <c:pt idx="6">
                  <c:v>Les Cars</c:v>
                </c:pt>
                <c:pt idx="7">
                  <c:v>Champagnac</c:v>
                </c:pt>
                <c:pt idx="8">
                  <c:v>Cieux</c:v>
                </c:pt>
                <c:pt idx="9">
                  <c:v>Couzeix</c:v>
                </c:pt>
                <c:pt idx="10">
                  <c:v>Eyjeaux</c:v>
                </c:pt>
                <c:pt idx="11">
                  <c:v>Isle</c:v>
                </c:pt>
                <c:pt idx="12">
                  <c:v>Magnac-Bourg</c:v>
                </c:pt>
                <c:pt idx="13">
                  <c:v>Neuvic-Entier</c:v>
                </c:pt>
                <c:pt idx="14">
                  <c:v>Nieul</c:v>
                </c:pt>
                <c:pt idx="15">
                  <c:v>Solignac</c:v>
                </c:pt>
                <c:pt idx="16">
                  <c:v>St-Denis-des-Murs</c:v>
                </c:pt>
                <c:pt idx="17">
                  <c:v>St-Martin-Terressus</c:v>
                </c:pt>
                <c:pt idx="18">
                  <c:v>St-Sylvestre</c:v>
                </c:pt>
                <c:pt idx="19">
                  <c:v>St-Yrieix</c:v>
                </c:pt>
                <c:pt idx="20">
                  <c:v>Boisseuil</c:v>
                </c:pt>
                <c:pt idx="21">
                  <c:v>St-Léonard-de-Noblat</c:v>
                </c:pt>
                <c:pt idx="22">
                  <c:v>Le Vigen</c:v>
                </c:pt>
                <c:pt idx="23">
                  <c:v>Feytiat</c:v>
                </c:pt>
                <c:pt idx="24">
                  <c:v>St Just</c:v>
                </c:pt>
                <c:pt idx="25">
                  <c:v>Limoges</c:v>
                </c:pt>
                <c:pt idx="26">
                  <c:v>Panazol</c:v>
                </c:pt>
              </c:strCache>
            </c:strRef>
          </c:cat>
          <c:val>
            <c:numRef>
              <c:f>'[1]F2 Identité civile'!$J$156:$J$182</c:f>
              <c:numCache>
                <c:formatCode>General</c:formatCode>
                <c:ptCount val="2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2</c:v>
                </c:pt>
                <c:pt idx="21">
                  <c:v>2</c:v>
                </c:pt>
                <c:pt idx="22">
                  <c:v>3</c:v>
                </c:pt>
                <c:pt idx="23">
                  <c:v>5</c:v>
                </c:pt>
                <c:pt idx="24">
                  <c:v>6</c:v>
                </c:pt>
                <c:pt idx="25">
                  <c:v>8</c:v>
                </c:pt>
                <c:pt idx="26">
                  <c:v>24</c:v>
                </c:pt>
              </c:numCache>
            </c:numRef>
          </c:val>
        </c:ser>
        <c:dLbls>
          <c:showLegendKey val="0"/>
          <c:showVal val="0"/>
          <c:showCatName val="0"/>
          <c:showSerName val="0"/>
          <c:showPercent val="0"/>
          <c:showBubbleSize val="0"/>
        </c:dLbls>
        <c:gapWidth val="150"/>
        <c:axId val="232106624"/>
        <c:axId val="232120704"/>
      </c:barChart>
      <c:catAx>
        <c:axId val="232106624"/>
        <c:scaling>
          <c:orientation val="minMax"/>
        </c:scaling>
        <c:delete val="0"/>
        <c:axPos val="b"/>
        <c:majorTickMark val="out"/>
        <c:minorTickMark val="none"/>
        <c:tickLblPos val="nextTo"/>
        <c:txPr>
          <a:bodyPr rot="-5400000" vert="horz"/>
          <a:lstStyle/>
          <a:p>
            <a:pPr>
              <a:defRPr sz="1400" baseline="0">
                <a:latin typeface="Constantia" pitchFamily="18" charset="0"/>
              </a:defRPr>
            </a:pPr>
            <a:endParaRPr lang="fr-FR"/>
          </a:p>
        </c:txPr>
        <c:crossAx val="232120704"/>
        <c:crosses val="autoZero"/>
        <c:auto val="1"/>
        <c:lblAlgn val="ctr"/>
        <c:lblOffset val="100"/>
        <c:noMultiLvlLbl val="0"/>
      </c:catAx>
      <c:valAx>
        <c:axId val="232120704"/>
        <c:scaling>
          <c:orientation val="minMax"/>
        </c:scaling>
        <c:delete val="0"/>
        <c:axPos val="l"/>
        <c:majorGridlines/>
        <c:numFmt formatCode="General" sourceLinked="1"/>
        <c:majorTickMark val="out"/>
        <c:minorTickMark val="none"/>
        <c:tickLblPos val="nextTo"/>
        <c:txPr>
          <a:bodyPr/>
          <a:lstStyle/>
          <a:p>
            <a:pPr>
              <a:defRPr sz="1400" baseline="0">
                <a:latin typeface="Constantia" pitchFamily="18" charset="0"/>
              </a:defRPr>
            </a:pPr>
            <a:endParaRPr lang="fr-FR"/>
          </a:p>
        </c:txPr>
        <c:crossAx val="232106624"/>
        <c:crosses val="autoZero"/>
        <c:crossBetween val="between"/>
      </c:valAx>
      <c:spPr>
        <a:solidFill>
          <a:srgbClr val="EEECE1">
            <a:lumMod val="90000"/>
          </a:srgbClr>
        </a:solidFill>
      </c:spPr>
    </c:plotArea>
    <c:plotVisOnly val="1"/>
    <c:dispBlanksAs val="gap"/>
    <c:showDLblsOverMax val="0"/>
  </c:chart>
  <c:spPr>
    <a:solidFill>
      <a:srgbClr val="EEECE1">
        <a:lumMod val="90000"/>
      </a:srgbClr>
    </a:solidFill>
    <a:ln w="38100"/>
  </c:spPr>
  <c:printSettings>
    <c:headerFooter/>
    <c:pageMargins b="0.75000000000000377" l="0.70000000000000062" r="0.70000000000000062" t="0.750000000000003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2400">
                <a:latin typeface="Constantia" pitchFamily="18" charset="0"/>
              </a:defRPr>
            </a:pPr>
            <a:r>
              <a:rPr lang="en-US" sz="2000">
                <a:latin typeface="Constantia" pitchFamily="18" charset="0"/>
              </a:rPr>
              <a:t>Les familles de naissance des victimes de la Grande Guerre de Panazol selon le</a:t>
            </a:r>
            <a:r>
              <a:rPr lang="en-US" sz="2000" baseline="0">
                <a:latin typeface="Constantia" pitchFamily="18" charset="0"/>
              </a:rPr>
              <a:t> </a:t>
            </a:r>
            <a:r>
              <a:rPr lang="en-US" sz="2000">
                <a:latin typeface="Constantia" pitchFamily="18" charset="0"/>
              </a:rPr>
              <a:t>nombre d'enfants</a:t>
            </a:r>
          </a:p>
        </c:rich>
      </c:tx>
      <c:overlay val="0"/>
    </c:title>
    <c:autoTitleDeleted val="0"/>
    <c:plotArea>
      <c:layout/>
      <c:doughnutChart>
        <c:varyColors val="1"/>
        <c:ser>
          <c:idx val="0"/>
          <c:order val="0"/>
          <c:dPt>
            <c:idx val="0"/>
            <c:bubble3D val="0"/>
            <c:spPr>
              <a:solidFill>
                <a:srgbClr val="050A14"/>
              </a:solidFill>
            </c:spPr>
          </c:dPt>
          <c:dPt>
            <c:idx val="1"/>
            <c:bubble3D val="0"/>
            <c:spPr>
              <a:solidFill>
                <a:schemeClr val="tx2">
                  <a:lumMod val="50000"/>
                </a:schemeClr>
              </a:solidFill>
            </c:spPr>
          </c:dPt>
          <c:dPt>
            <c:idx val="2"/>
            <c:bubble3D val="0"/>
            <c:spPr>
              <a:solidFill>
                <a:schemeClr val="tx2"/>
              </a:solidFill>
            </c:spPr>
          </c:dPt>
          <c:dPt>
            <c:idx val="3"/>
            <c:bubble3D val="0"/>
            <c:spPr>
              <a:solidFill>
                <a:srgbClr val="0070C0"/>
              </a:solidFill>
            </c:spPr>
          </c:dPt>
          <c:dPt>
            <c:idx val="7"/>
            <c:bubble3D val="0"/>
            <c:spPr>
              <a:solidFill>
                <a:srgbClr val="00B0F0"/>
              </a:solidFill>
            </c:spPr>
          </c:dPt>
          <c:dPt>
            <c:idx val="8"/>
            <c:bubble3D val="0"/>
            <c:spPr>
              <a:solidFill>
                <a:schemeClr val="accent5"/>
              </a:solidFill>
            </c:spPr>
          </c:dPt>
          <c:dPt>
            <c:idx val="9"/>
            <c:bubble3D val="0"/>
            <c:spPr>
              <a:solidFill>
                <a:schemeClr val="accent5">
                  <a:lumMod val="60000"/>
                  <a:lumOff val="40000"/>
                </a:schemeClr>
              </a:solidFill>
            </c:spPr>
          </c:dPt>
          <c:dPt>
            <c:idx val="10"/>
            <c:bubble3D val="0"/>
            <c:spPr>
              <a:solidFill>
                <a:schemeClr val="accent5">
                  <a:lumMod val="20000"/>
                  <a:lumOff val="80000"/>
                </a:schemeClr>
              </a:solidFill>
            </c:spPr>
          </c:dPt>
          <c:dLbls>
            <c:dLbl>
              <c:idx val="0"/>
              <c:layout>
                <c:manualLayout>
                  <c:x val="1.259920634920635E-2"/>
                  <c:y val="-0.12347222222222222"/>
                </c:manualLayout>
              </c:layout>
              <c:showLegendKey val="0"/>
              <c:showVal val="1"/>
              <c:showCatName val="0"/>
              <c:showSerName val="0"/>
              <c:showPercent val="1"/>
              <c:showBubbleSize val="0"/>
            </c:dLbl>
            <c:dLbl>
              <c:idx val="1"/>
              <c:layout>
                <c:manualLayout>
                  <c:x val="3.2757936507936507E-2"/>
                  <c:y val="-0.11612268518518519"/>
                </c:manualLayout>
              </c:layout>
              <c:showLegendKey val="0"/>
              <c:showVal val="1"/>
              <c:showCatName val="0"/>
              <c:showSerName val="0"/>
              <c:showPercent val="1"/>
              <c:showBubbleSize val="0"/>
            </c:dLbl>
            <c:dLbl>
              <c:idx val="2"/>
              <c:layout>
                <c:manualLayout>
                  <c:x val="3.7797619047619045E-2"/>
                  <c:y val="-0.11171296296296296"/>
                </c:manualLayout>
              </c:layout>
              <c:showLegendKey val="0"/>
              <c:showVal val="1"/>
              <c:showCatName val="0"/>
              <c:showSerName val="0"/>
              <c:showPercent val="1"/>
              <c:showBubbleSize val="0"/>
            </c:dLbl>
            <c:dLbl>
              <c:idx val="3"/>
              <c:layout>
                <c:manualLayout>
                  <c:x val="7.5595171957671958E-2"/>
                  <c:y val="-7.2025462962962958E-2"/>
                </c:manualLayout>
              </c:layout>
              <c:showLegendKey val="0"/>
              <c:showVal val="1"/>
              <c:showCatName val="0"/>
              <c:showSerName val="0"/>
              <c:showPercent val="1"/>
              <c:showBubbleSize val="0"/>
            </c:dLbl>
            <c:dLbl>
              <c:idx val="4"/>
              <c:layout>
                <c:manualLayout>
                  <c:x val="7.6435185185185175E-2"/>
                  <c:y val="-5.2916666666666834E-2"/>
                </c:manualLayout>
              </c:layout>
              <c:showLegendKey val="0"/>
              <c:showVal val="1"/>
              <c:showCatName val="0"/>
              <c:showSerName val="0"/>
              <c:showPercent val="1"/>
              <c:showBubbleSize val="0"/>
            </c:dLbl>
            <c:dLbl>
              <c:idx val="5"/>
              <c:layout>
                <c:manualLayout>
                  <c:x val="8.3154761904762606E-2"/>
                  <c:y val="1.3229166666666726E-2"/>
                </c:manualLayout>
              </c:layout>
              <c:showLegendKey val="0"/>
              <c:showVal val="1"/>
              <c:showCatName val="0"/>
              <c:showSerName val="0"/>
              <c:showPercent val="1"/>
              <c:showBubbleSize val="0"/>
            </c:dLbl>
            <c:dLbl>
              <c:idx val="6"/>
              <c:layout>
                <c:manualLayout>
                  <c:x val="5.5436507936507937E-2"/>
                  <c:y val="0.11171296296296296"/>
                </c:manualLayout>
              </c:layout>
              <c:showLegendKey val="0"/>
              <c:showVal val="1"/>
              <c:showCatName val="0"/>
              <c:showSerName val="0"/>
              <c:showPercent val="1"/>
              <c:showBubbleSize val="0"/>
            </c:dLbl>
            <c:dLbl>
              <c:idx val="7"/>
              <c:layout>
                <c:manualLayout>
                  <c:x val="-7.3075396825396821E-2"/>
                  <c:y val="0.10142361111111121"/>
                </c:manualLayout>
              </c:layout>
              <c:showLegendKey val="0"/>
              <c:showVal val="1"/>
              <c:showCatName val="0"/>
              <c:showSerName val="0"/>
              <c:showPercent val="1"/>
              <c:showBubbleSize val="0"/>
            </c:dLbl>
            <c:dLbl>
              <c:idx val="8"/>
              <c:layout>
                <c:manualLayout>
                  <c:x val="-7.5595238095238104E-2"/>
                  <c:y val="-9.2604166666667334E-2"/>
                </c:manualLayout>
              </c:layout>
              <c:showLegendKey val="0"/>
              <c:showVal val="1"/>
              <c:showCatName val="0"/>
              <c:showSerName val="0"/>
              <c:showPercent val="1"/>
              <c:showBubbleSize val="0"/>
            </c:dLbl>
            <c:dLbl>
              <c:idx val="9"/>
              <c:layout>
                <c:manualLayout>
                  <c:x val="-1.6798941798941799E-2"/>
                  <c:y val="-0.12347222222222275"/>
                </c:manualLayout>
              </c:layout>
              <c:showLegendKey val="0"/>
              <c:showVal val="1"/>
              <c:showCatName val="0"/>
              <c:showSerName val="0"/>
              <c:showPercent val="1"/>
              <c:showBubbleSize val="0"/>
            </c:dLbl>
            <c:dLbl>
              <c:idx val="10"/>
              <c:layout>
                <c:manualLayout>
                  <c:x val="0"/>
                  <c:y val="-0.12200231481481481"/>
                </c:manualLayout>
              </c:layout>
              <c:showLegendKey val="0"/>
              <c:showVal val="1"/>
              <c:showCatName val="0"/>
              <c:showSerName val="0"/>
              <c:showPercent val="1"/>
              <c:showBubbleSize val="0"/>
            </c:dLbl>
            <c:txPr>
              <a:bodyPr/>
              <a:lstStyle/>
              <a:p>
                <a:pPr>
                  <a:defRPr sz="1600">
                    <a:latin typeface="Constantia" pitchFamily="18" charset="0"/>
                  </a:defRPr>
                </a:pPr>
                <a:endParaRPr lang="fr-FR"/>
              </a:p>
            </c:txPr>
            <c:showLegendKey val="0"/>
            <c:showVal val="1"/>
            <c:showCatName val="0"/>
            <c:showSerName val="0"/>
            <c:showPercent val="1"/>
            <c:showBubbleSize val="0"/>
            <c:showLeaderLines val="1"/>
          </c:dLbls>
          <c:cat>
            <c:strRef>
              <c:f>'[1]F2 Identité civile'!$C$370:$C$380</c:f>
              <c:strCache>
                <c:ptCount val="11"/>
                <c:pt idx="0">
                  <c:v>11 enfants</c:v>
                </c:pt>
                <c:pt idx="1">
                  <c:v>10 enfants</c:v>
                </c:pt>
                <c:pt idx="2">
                  <c:v>9 enfants</c:v>
                </c:pt>
                <c:pt idx="3">
                  <c:v>8 enfants</c:v>
                </c:pt>
                <c:pt idx="4">
                  <c:v>7 enfants</c:v>
                </c:pt>
                <c:pt idx="5">
                  <c:v>6 enfants</c:v>
                </c:pt>
                <c:pt idx="6">
                  <c:v>5 enfants</c:v>
                </c:pt>
                <c:pt idx="7">
                  <c:v>4 enfants</c:v>
                </c:pt>
                <c:pt idx="8">
                  <c:v>3 enfants</c:v>
                </c:pt>
                <c:pt idx="9">
                  <c:v>2 enfants</c:v>
                </c:pt>
                <c:pt idx="10">
                  <c:v>1 enfant</c:v>
                </c:pt>
              </c:strCache>
            </c:strRef>
          </c:cat>
          <c:val>
            <c:numRef>
              <c:f>'[1]F2 Identité civile'!$D$370:$D$380</c:f>
              <c:numCache>
                <c:formatCode>General</c:formatCode>
                <c:ptCount val="11"/>
                <c:pt idx="0">
                  <c:v>1</c:v>
                </c:pt>
                <c:pt idx="1">
                  <c:v>2</c:v>
                </c:pt>
                <c:pt idx="2">
                  <c:v>3</c:v>
                </c:pt>
                <c:pt idx="3">
                  <c:v>5</c:v>
                </c:pt>
                <c:pt idx="4">
                  <c:v>2</c:v>
                </c:pt>
                <c:pt idx="5">
                  <c:v>9</c:v>
                </c:pt>
                <c:pt idx="6">
                  <c:v>9</c:v>
                </c:pt>
                <c:pt idx="7">
                  <c:v>13</c:v>
                </c:pt>
                <c:pt idx="8">
                  <c:v>12</c:v>
                </c:pt>
                <c:pt idx="9">
                  <c:v>7</c:v>
                </c:pt>
                <c:pt idx="10">
                  <c:v>3</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80568789682539765"/>
          <c:y val="0.32793414351851852"/>
          <c:w val="0.15735443121693227"/>
          <c:h val="0.44348263888889022"/>
        </c:manualLayout>
      </c:layout>
      <c:overlay val="0"/>
      <c:txPr>
        <a:bodyPr/>
        <a:lstStyle/>
        <a:p>
          <a:pPr rtl="0">
            <a:defRPr sz="1600">
              <a:latin typeface="Constantia" pitchFamily="18" charset="0"/>
            </a:defRPr>
          </a:pPr>
          <a:endParaRPr lang="fr-FR"/>
        </a:p>
      </c:txPr>
    </c:legend>
    <c:plotVisOnly val="1"/>
    <c:dispBlanksAs val="zero"/>
    <c:showDLblsOverMax val="0"/>
  </c:chart>
  <c:spPr>
    <a:solidFill>
      <a:srgbClr val="EEECE1">
        <a:lumMod val="90000"/>
      </a:srgbClr>
    </a:solidFill>
    <a:ln w="38100"/>
  </c:spPr>
  <c:printSettings>
    <c:headerFooter/>
    <c:pageMargins b="0.75000000000000278" l="0.70000000000000062" r="0.70000000000000062" t="0.750000000000002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latin typeface="Constantia" pitchFamily="18" charset="0"/>
              </a:defRPr>
            </a:pPr>
            <a:r>
              <a:rPr lang="en-US" sz="2000">
                <a:latin typeface="Constantia" pitchFamily="18" charset="0"/>
              </a:rPr>
              <a:t>Les</a:t>
            </a:r>
            <a:r>
              <a:rPr lang="en-US" sz="2000" baseline="0">
                <a:latin typeface="Constantia" pitchFamily="18" charset="0"/>
              </a:rPr>
              <a:t> familles de naissance des victimes de la Grande Guerre de Panazol selon le nombre d'enfants</a:t>
            </a:r>
            <a:endParaRPr lang="en-US" sz="2000">
              <a:latin typeface="Constantia" pitchFamily="18" charset="0"/>
            </a:endParaRPr>
          </a:p>
        </c:rich>
      </c:tx>
      <c:overlay val="0"/>
    </c:title>
    <c:autoTitleDeleted val="0"/>
    <c:plotArea>
      <c:layout/>
      <c:barChart>
        <c:barDir val="col"/>
        <c:grouping val="clustered"/>
        <c:varyColors val="0"/>
        <c:ser>
          <c:idx val="0"/>
          <c:order val="0"/>
          <c:invertIfNegative val="0"/>
          <c:dPt>
            <c:idx val="0"/>
            <c:invertIfNegative val="0"/>
            <c:bubble3D val="0"/>
            <c:spPr>
              <a:solidFill>
                <a:schemeClr val="accent5">
                  <a:lumMod val="20000"/>
                  <a:lumOff val="80000"/>
                </a:schemeClr>
              </a:solidFill>
            </c:spPr>
          </c:dPt>
          <c:dPt>
            <c:idx val="1"/>
            <c:invertIfNegative val="0"/>
            <c:bubble3D val="0"/>
            <c:spPr>
              <a:solidFill>
                <a:schemeClr val="accent5">
                  <a:lumMod val="20000"/>
                  <a:lumOff val="80000"/>
                </a:schemeClr>
              </a:solidFill>
            </c:spPr>
          </c:dPt>
          <c:dPt>
            <c:idx val="2"/>
            <c:invertIfNegative val="0"/>
            <c:bubble3D val="0"/>
            <c:spPr>
              <a:solidFill>
                <a:schemeClr val="accent5">
                  <a:lumMod val="20000"/>
                  <a:lumOff val="80000"/>
                </a:schemeClr>
              </a:solidFill>
            </c:spPr>
          </c:dPt>
          <c:dPt>
            <c:idx val="3"/>
            <c:invertIfNegative val="0"/>
            <c:bubble3D val="0"/>
            <c:spPr>
              <a:solidFill>
                <a:schemeClr val="accent5">
                  <a:lumMod val="60000"/>
                  <a:lumOff val="40000"/>
                </a:schemeClr>
              </a:solidFill>
            </c:spPr>
          </c:dPt>
          <c:dPt>
            <c:idx val="4"/>
            <c:invertIfNegative val="0"/>
            <c:bubble3D val="0"/>
            <c:spPr>
              <a:solidFill>
                <a:schemeClr val="accent5">
                  <a:lumMod val="60000"/>
                  <a:lumOff val="40000"/>
                </a:schemeClr>
              </a:solidFill>
            </c:spPr>
          </c:dPt>
          <c:dPt>
            <c:idx val="5"/>
            <c:invertIfNegative val="0"/>
            <c:bubble3D val="0"/>
            <c:spPr>
              <a:solidFill>
                <a:schemeClr val="accent5">
                  <a:lumMod val="60000"/>
                  <a:lumOff val="40000"/>
                </a:schemeClr>
              </a:solidFill>
            </c:spPr>
          </c:dPt>
          <c:dPt>
            <c:idx val="6"/>
            <c:invertIfNegative val="0"/>
            <c:bubble3D val="0"/>
            <c:spPr>
              <a:solidFill>
                <a:schemeClr val="accent5">
                  <a:lumMod val="60000"/>
                  <a:lumOff val="40000"/>
                </a:schemeClr>
              </a:solidFill>
            </c:spPr>
          </c:dPt>
          <c:dPt>
            <c:idx val="7"/>
            <c:invertIfNegative val="0"/>
            <c:bubble3D val="0"/>
            <c:spPr>
              <a:solidFill>
                <a:schemeClr val="accent5">
                  <a:lumMod val="60000"/>
                  <a:lumOff val="40000"/>
                </a:schemeClr>
              </a:solidFill>
            </c:spPr>
          </c:dPt>
          <c:dPt>
            <c:idx val="8"/>
            <c:invertIfNegative val="0"/>
            <c:bubble3D val="0"/>
            <c:spPr>
              <a:solidFill>
                <a:schemeClr val="accent5">
                  <a:lumMod val="60000"/>
                  <a:lumOff val="40000"/>
                </a:schemeClr>
              </a:solidFill>
            </c:spPr>
          </c:dPt>
          <c:dPt>
            <c:idx val="9"/>
            <c:invertIfNegative val="0"/>
            <c:bubble3D val="0"/>
            <c:spPr>
              <a:solidFill>
                <a:schemeClr val="accent5">
                  <a:lumMod val="60000"/>
                  <a:lumOff val="40000"/>
                </a:schemeClr>
              </a:solidFill>
            </c:spPr>
          </c:dPt>
          <c:dPt>
            <c:idx val="10"/>
            <c:invertIfNegative val="0"/>
            <c:bubble3D val="0"/>
            <c:spPr>
              <a:solidFill>
                <a:schemeClr val="accent5"/>
              </a:solidFill>
            </c:spPr>
          </c:dPt>
          <c:dPt>
            <c:idx val="11"/>
            <c:invertIfNegative val="0"/>
            <c:bubble3D val="0"/>
            <c:spPr>
              <a:solidFill>
                <a:schemeClr val="accent5"/>
              </a:solidFill>
            </c:spPr>
          </c:dPt>
          <c:dPt>
            <c:idx val="12"/>
            <c:invertIfNegative val="0"/>
            <c:bubble3D val="0"/>
            <c:spPr>
              <a:solidFill>
                <a:schemeClr val="accent5"/>
              </a:solidFill>
            </c:spPr>
          </c:dPt>
          <c:dPt>
            <c:idx val="13"/>
            <c:invertIfNegative val="0"/>
            <c:bubble3D val="0"/>
            <c:spPr>
              <a:solidFill>
                <a:schemeClr val="accent5"/>
              </a:solidFill>
            </c:spPr>
          </c:dPt>
          <c:dPt>
            <c:idx val="14"/>
            <c:invertIfNegative val="0"/>
            <c:bubble3D val="0"/>
            <c:spPr>
              <a:solidFill>
                <a:schemeClr val="accent5"/>
              </a:solidFill>
            </c:spPr>
          </c:dPt>
          <c:dPt>
            <c:idx val="15"/>
            <c:invertIfNegative val="0"/>
            <c:bubble3D val="0"/>
            <c:spPr>
              <a:solidFill>
                <a:schemeClr val="accent5"/>
              </a:solidFill>
            </c:spPr>
          </c:dPt>
          <c:dPt>
            <c:idx val="16"/>
            <c:invertIfNegative val="0"/>
            <c:bubble3D val="0"/>
            <c:spPr>
              <a:solidFill>
                <a:schemeClr val="accent5"/>
              </a:solidFill>
            </c:spPr>
          </c:dPt>
          <c:dPt>
            <c:idx val="17"/>
            <c:invertIfNegative val="0"/>
            <c:bubble3D val="0"/>
            <c:spPr>
              <a:solidFill>
                <a:schemeClr val="accent5"/>
              </a:solidFill>
            </c:spPr>
          </c:dPt>
          <c:dPt>
            <c:idx val="18"/>
            <c:invertIfNegative val="0"/>
            <c:bubble3D val="0"/>
            <c:spPr>
              <a:solidFill>
                <a:schemeClr val="accent5"/>
              </a:solidFill>
            </c:spPr>
          </c:dPt>
          <c:dPt>
            <c:idx val="19"/>
            <c:invertIfNegative val="0"/>
            <c:bubble3D val="0"/>
            <c:spPr>
              <a:solidFill>
                <a:schemeClr val="accent5"/>
              </a:solidFill>
            </c:spPr>
          </c:dPt>
          <c:dPt>
            <c:idx val="20"/>
            <c:invertIfNegative val="0"/>
            <c:bubble3D val="0"/>
            <c:spPr>
              <a:solidFill>
                <a:schemeClr val="accent5"/>
              </a:solidFill>
            </c:spPr>
          </c:dPt>
          <c:dPt>
            <c:idx val="21"/>
            <c:invertIfNegative val="0"/>
            <c:bubble3D val="0"/>
            <c:spPr>
              <a:solidFill>
                <a:schemeClr val="accent5"/>
              </a:solidFill>
            </c:spPr>
          </c:dPt>
          <c:dPt>
            <c:idx val="22"/>
            <c:invertIfNegative val="0"/>
            <c:bubble3D val="0"/>
            <c:spPr>
              <a:solidFill>
                <a:srgbClr val="00B0F0"/>
              </a:solidFill>
            </c:spPr>
          </c:dPt>
          <c:dPt>
            <c:idx val="23"/>
            <c:invertIfNegative val="0"/>
            <c:bubble3D val="0"/>
            <c:spPr>
              <a:solidFill>
                <a:srgbClr val="00B0F0"/>
              </a:solidFill>
            </c:spPr>
          </c:dPt>
          <c:dPt>
            <c:idx val="24"/>
            <c:invertIfNegative val="0"/>
            <c:bubble3D val="0"/>
            <c:spPr>
              <a:solidFill>
                <a:srgbClr val="00B0F0"/>
              </a:solidFill>
            </c:spPr>
          </c:dPt>
          <c:dPt>
            <c:idx val="25"/>
            <c:invertIfNegative val="0"/>
            <c:bubble3D val="0"/>
            <c:spPr>
              <a:solidFill>
                <a:srgbClr val="00B0F0"/>
              </a:solidFill>
            </c:spPr>
          </c:dPt>
          <c:dPt>
            <c:idx val="26"/>
            <c:invertIfNegative val="0"/>
            <c:bubble3D val="0"/>
            <c:spPr>
              <a:solidFill>
                <a:srgbClr val="00B0F0"/>
              </a:solidFill>
            </c:spPr>
          </c:dPt>
          <c:dPt>
            <c:idx val="27"/>
            <c:invertIfNegative val="0"/>
            <c:bubble3D val="0"/>
            <c:spPr>
              <a:solidFill>
                <a:srgbClr val="00B0F0"/>
              </a:solidFill>
            </c:spPr>
          </c:dPt>
          <c:dPt>
            <c:idx val="28"/>
            <c:invertIfNegative val="0"/>
            <c:bubble3D val="0"/>
            <c:spPr>
              <a:solidFill>
                <a:srgbClr val="00B0F0"/>
              </a:solidFill>
            </c:spPr>
          </c:dPt>
          <c:dPt>
            <c:idx val="29"/>
            <c:invertIfNegative val="0"/>
            <c:bubble3D val="0"/>
            <c:spPr>
              <a:solidFill>
                <a:srgbClr val="00B0F0"/>
              </a:solidFill>
            </c:spPr>
          </c:dPt>
          <c:dPt>
            <c:idx val="30"/>
            <c:invertIfNegative val="0"/>
            <c:bubble3D val="0"/>
            <c:spPr>
              <a:solidFill>
                <a:srgbClr val="00B0F0"/>
              </a:solidFill>
            </c:spPr>
          </c:dPt>
          <c:dPt>
            <c:idx val="31"/>
            <c:invertIfNegative val="0"/>
            <c:bubble3D val="0"/>
            <c:spPr>
              <a:solidFill>
                <a:srgbClr val="00B0F0"/>
              </a:solidFill>
            </c:spPr>
          </c:dPt>
          <c:dPt>
            <c:idx val="32"/>
            <c:invertIfNegative val="0"/>
            <c:bubble3D val="0"/>
            <c:spPr>
              <a:solidFill>
                <a:srgbClr val="00B0F0"/>
              </a:solidFill>
            </c:spPr>
          </c:dPt>
          <c:dPt>
            <c:idx val="33"/>
            <c:invertIfNegative val="0"/>
            <c:bubble3D val="0"/>
            <c:spPr>
              <a:solidFill>
                <a:srgbClr val="00B0F0"/>
              </a:solidFill>
            </c:spPr>
          </c:dPt>
          <c:dPt>
            <c:idx val="34"/>
            <c:invertIfNegative val="0"/>
            <c:bubble3D val="0"/>
            <c:spPr>
              <a:solidFill>
                <a:srgbClr val="00B0F0"/>
              </a:solidFill>
            </c:spPr>
          </c:dPt>
          <c:dPt>
            <c:idx val="35"/>
            <c:invertIfNegative val="0"/>
            <c:bubble3D val="0"/>
            <c:spPr>
              <a:solidFill>
                <a:srgbClr val="7696C6"/>
              </a:solidFill>
            </c:spPr>
          </c:dPt>
          <c:dPt>
            <c:idx val="36"/>
            <c:invertIfNegative val="0"/>
            <c:bubble3D val="0"/>
            <c:spPr>
              <a:solidFill>
                <a:srgbClr val="7696C6"/>
              </a:solidFill>
            </c:spPr>
          </c:dPt>
          <c:dPt>
            <c:idx val="37"/>
            <c:invertIfNegative val="0"/>
            <c:bubble3D val="0"/>
            <c:spPr>
              <a:solidFill>
                <a:srgbClr val="7696C6"/>
              </a:solidFill>
            </c:spPr>
          </c:dPt>
          <c:dPt>
            <c:idx val="38"/>
            <c:invertIfNegative val="0"/>
            <c:bubble3D val="0"/>
            <c:spPr>
              <a:solidFill>
                <a:srgbClr val="7696C6"/>
              </a:solidFill>
            </c:spPr>
          </c:dPt>
          <c:dPt>
            <c:idx val="39"/>
            <c:invertIfNegative val="0"/>
            <c:bubble3D val="0"/>
            <c:spPr>
              <a:solidFill>
                <a:srgbClr val="7696C6"/>
              </a:solidFill>
            </c:spPr>
          </c:dPt>
          <c:dPt>
            <c:idx val="40"/>
            <c:invertIfNegative val="0"/>
            <c:bubble3D val="0"/>
            <c:spPr>
              <a:solidFill>
                <a:srgbClr val="7696C6"/>
              </a:solidFill>
            </c:spPr>
          </c:dPt>
          <c:dPt>
            <c:idx val="41"/>
            <c:invertIfNegative val="0"/>
            <c:bubble3D val="0"/>
            <c:spPr>
              <a:solidFill>
                <a:srgbClr val="7696C6"/>
              </a:solidFill>
            </c:spPr>
          </c:dPt>
          <c:dPt>
            <c:idx val="42"/>
            <c:invertIfNegative val="0"/>
            <c:bubble3D val="0"/>
            <c:spPr>
              <a:solidFill>
                <a:srgbClr val="7696C6"/>
              </a:solidFill>
            </c:spPr>
          </c:dPt>
          <c:dPt>
            <c:idx val="43"/>
            <c:invertIfNegative val="0"/>
            <c:bubble3D val="0"/>
            <c:spPr>
              <a:solidFill>
                <a:srgbClr val="7696C6"/>
              </a:solidFill>
            </c:spPr>
          </c:dPt>
          <c:dPt>
            <c:idx val="44"/>
            <c:invertIfNegative val="0"/>
            <c:bubble3D val="0"/>
            <c:spPr>
              <a:solidFill>
                <a:srgbClr val="4F81BD"/>
              </a:solidFill>
            </c:spPr>
          </c:dPt>
          <c:dPt>
            <c:idx val="45"/>
            <c:invertIfNegative val="0"/>
            <c:bubble3D val="0"/>
            <c:spPr>
              <a:solidFill>
                <a:srgbClr val="4F81BD"/>
              </a:solidFill>
            </c:spPr>
          </c:dPt>
          <c:dPt>
            <c:idx val="46"/>
            <c:invertIfNegative val="0"/>
            <c:bubble3D val="0"/>
            <c:spPr>
              <a:solidFill>
                <a:srgbClr val="4F81BD"/>
              </a:solidFill>
            </c:spPr>
          </c:dPt>
          <c:dPt>
            <c:idx val="47"/>
            <c:invertIfNegative val="0"/>
            <c:bubble3D val="0"/>
            <c:spPr>
              <a:solidFill>
                <a:srgbClr val="4F81BD"/>
              </a:solidFill>
            </c:spPr>
          </c:dPt>
          <c:dPt>
            <c:idx val="48"/>
            <c:invertIfNegative val="0"/>
            <c:bubble3D val="0"/>
            <c:spPr>
              <a:solidFill>
                <a:srgbClr val="4F81BD"/>
              </a:solidFill>
            </c:spPr>
          </c:dPt>
          <c:dPt>
            <c:idx val="49"/>
            <c:invertIfNegative val="0"/>
            <c:bubble3D val="0"/>
            <c:spPr>
              <a:solidFill>
                <a:srgbClr val="4F81BD"/>
              </a:solidFill>
            </c:spPr>
          </c:dPt>
          <c:dPt>
            <c:idx val="50"/>
            <c:invertIfNegative val="0"/>
            <c:bubble3D val="0"/>
            <c:spPr>
              <a:solidFill>
                <a:srgbClr val="4F81BD"/>
              </a:solidFill>
            </c:spPr>
          </c:dPt>
          <c:dPt>
            <c:idx val="51"/>
            <c:invertIfNegative val="0"/>
            <c:bubble3D val="0"/>
            <c:spPr>
              <a:solidFill>
                <a:srgbClr val="4F81BD"/>
              </a:solidFill>
            </c:spPr>
          </c:dPt>
          <c:dPt>
            <c:idx val="52"/>
            <c:invertIfNegative val="0"/>
            <c:bubble3D val="0"/>
            <c:spPr>
              <a:solidFill>
                <a:srgbClr val="4A7AB2"/>
              </a:solidFill>
            </c:spPr>
          </c:dPt>
          <c:dPt>
            <c:idx val="53"/>
            <c:invertIfNegative val="0"/>
            <c:bubble3D val="0"/>
            <c:spPr>
              <a:solidFill>
                <a:srgbClr val="4A7AB2"/>
              </a:solidFill>
            </c:spPr>
          </c:dPt>
          <c:dPt>
            <c:idx val="54"/>
            <c:invertIfNegative val="0"/>
            <c:bubble3D val="0"/>
            <c:spPr>
              <a:solidFill>
                <a:srgbClr val="4A7AB2"/>
              </a:solidFill>
            </c:spPr>
          </c:dPt>
          <c:dPt>
            <c:idx val="55"/>
            <c:invertIfNegative val="0"/>
            <c:bubble3D val="0"/>
            <c:spPr>
              <a:solidFill>
                <a:srgbClr val="0070C0"/>
              </a:solidFill>
            </c:spPr>
          </c:dPt>
          <c:dPt>
            <c:idx val="56"/>
            <c:invertIfNegative val="0"/>
            <c:bubble3D val="0"/>
            <c:spPr>
              <a:solidFill>
                <a:srgbClr val="0070C0"/>
              </a:solidFill>
            </c:spPr>
          </c:dPt>
          <c:dPt>
            <c:idx val="57"/>
            <c:invertIfNegative val="0"/>
            <c:bubble3D val="0"/>
            <c:spPr>
              <a:solidFill>
                <a:srgbClr val="0070C0"/>
              </a:solidFill>
            </c:spPr>
          </c:dPt>
          <c:dPt>
            <c:idx val="58"/>
            <c:invertIfNegative val="0"/>
            <c:bubble3D val="0"/>
            <c:spPr>
              <a:solidFill>
                <a:srgbClr val="0070C0"/>
              </a:solidFill>
            </c:spPr>
          </c:dPt>
          <c:dPt>
            <c:idx val="59"/>
            <c:invertIfNegative val="0"/>
            <c:bubble3D val="0"/>
            <c:spPr>
              <a:solidFill>
                <a:srgbClr val="0070C0"/>
              </a:solidFill>
            </c:spPr>
          </c:dPt>
          <c:dPt>
            <c:idx val="60"/>
            <c:invertIfNegative val="0"/>
            <c:bubble3D val="0"/>
            <c:spPr>
              <a:solidFill>
                <a:schemeClr val="tx2"/>
              </a:solidFill>
            </c:spPr>
          </c:dPt>
          <c:dPt>
            <c:idx val="61"/>
            <c:invertIfNegative val="0"/>
            <c:bubble3D val="0"/>
            <c:spPr>
              <a:solidFill>
                <a:schemeClr val="tx2"/>
              </a:solidFill>
            </c:spPr>
          </c:dPt>
          <c:dPt>
            <c:idx val="62"/>
            <c:invertIfNegative val="0"/>
            <c:bubble3D val="0"/>
            <c:spPr>
              <a:solidFill>
                <a:schemeClr val="tx2"/>
              </a:solidFill>
            </c:spPr>
          </c:dPt>
          <c:dPt>
            <c:idx val="63"/>
            <c:invertIfNegative val="0"/>
            <c:bubble3D val="0"/>
            <c:spPr>
              <a:solidFill>
                <a:schemeClr val="tx2">
                  <a:lumMod val="50000"/>
                </a:schemeClr>
              </a:solidFill>
            </c:spPr>
          </c:dPt>
          <c:dPt>
            <c:idx val="64"/>
            <c:invertIfNegative val="0"/>
            <c:bubble3D val="0"/>
            <c:spPr>
              <a:solidFill>
                <a:schemeClr val="tx2">
                  <a:lumMod val="50000"/>
                </a:schemeClr>
              </a:solidFill>
            </c:spPr>
          </c:dPt>
          <c:dPt>
            <c:idx val="65"/>
            <c:invertIfNegative val="0"/>
            <c:bubble3D val="0"/>
            <c:spPr>
              <a:solidFill>
                <a:srgbClr val="050A14"/>
              </a:solidFill>
            </c:spPr>
          </c:dPt>
          <c:dPt>
            <c:idx val="66"/>
            <c:invertIfNegative val="0"/>
            <c:bubble3D val="0"/>
            <c:spPr>
              <a:solidFill>
                <a:schemeClr val="tx2">
                  <a:lumMod val="50000"/>
                </a:schemeClr>
              </a:solidFill>
            </c:spPr>
          </c:dPt>
          <c:dPt>
            <c:idx val="67"/>
            <c:invertIfNegative val="0"/>
            <c:bubble3D val="0"/>
            <c:spPr>
              <a:solidFill>
                <a:schemeClr val="tx2">
                  <a:lumMod val="50000"/>
                </a:schemeClr>
              </a:solidFill>
            </c:spPr>
          </c:dPt>
          <c:dPt>
            <c:idx val="68"/>
            <c:invertIfNegative val="0"/>
            <c:bubble3D val="0"/>
            <c:spPr>
              <a:solidFill>
                <a:schemeClr val="tx2">
                  <a:lumMod val="50000"/>
                </a:schemeClr>
              </a:solidFill>
            </c:spPr>
          </c:dPt>
          <c:dPt>
            <c:idx val="69"/>
            <c:invertIfNegative val="0"/>
            <c:bubble3D val="0"/>
            <c:spPr>
              <a:solidFill>
                <a:schemeClr val="tx2">
                  <a:lumMod val="50000"/>
                </a:schemeClr>
              </a:solidFill>
            </c:spPr>
          </c:dPt>
          <c:dLbls>
            <c:dLbl>
              <c:idx val="0"/>
              <c:tx>
                <c:rich>
                  <a:bodyPr/>
                  <a:lstStyle/>
                  <a:p>
                    <a:r>
                      <a:rPr lang="en-US" sz="1000"/>
                      <a:t>1</a:t>
                    </a:r>
                    <a:endParaRPr lang="en-US"/>
                  </a:p>
                </c:rich>
              </c:tx>
              <c:showLegendKey val="0"/>
              <c:showVal val="1"/>
              <c:showCatName val="0"/>
              <c:showSerName val="0"/>
              <c:showPercent val="0"/>
              <c:showBubbleSize val="0"/>
            </c:dLbl>
            <c:txPr>
              <a:bodyPr/>
              <a:lstStyle/>
              <a:p>
                <a:pPr>
                  <a:defRPr sz="1000">
                    <a:latin typeface="Constantia" panose="02030602050306030303" pitchFamily="18" charset="0"/>
                  </a:defRPr>
                </a:pPr>
                <a:endParaRPr lang="fr-FR"/>
              </a:p>
            </c:txPr>
            <c:showLegendKey val="0"/>
            <c:showVal val="1"/>
            <c:showCatName val="0"/>
            <c:showSerName val="0"/>
            <c:showPercent val="0"/>
            <c:showBubbleSize val="0"/>
            <c:showLeaderLines val="0"/>
          </c:dLbls>
          <c:cat>
            <c:strRef>
              <c:f>'[1]F2 Identité civile'!$B$302:$B$367</c:f>
              <c:strCache>
                <c:ptCount val="66"/>
                <c:pt idx="0">
                  <c:v>BILLAN </c:v>
                </c:pt>
                <c:pt idx="1">
                  <c:v>ROUSSAUD</c:v>
                </c:pt>
                <c:pt idx="2">
                  <c:v>VITET</c:v>
                </c:pt>
                <c:pt idx="3">
                  <c:v>DESBORDES</c:v>
                </c:pt>
                <c:pt idx="4">
                  <c:v>FARGE</c:v>
                </c:pt>
                <c:pt idx="5">
                  <c:v>PIDOUX</c:v>
                </c:pt>
                <c:pt idx="6">
                  <c:v>BOYER</c:v>
                </c:pt>
                <c:pt idx="7">
                  <c:v>GARAT</c:v>
                </c:pt>
                <c:pt idx="8">
                  <c:v>THOMAS</c:v>
                </c:pt>
                <c:pt idx="9">
                  <c:v>TRICAUD</c:v>
                </c:pt>
                <c:pt idx="10">
                  <c:v>DENANOT</c:v>
                </c:pt>
                <c:pt idx="11">
                  <c:v>BEAUDEMOULIN</c:v>
                </c:pt>
                <c:pt idx="12">
                  <c:v>BOUCHERON</c:v>
                </c:pt>
                <c:pt idx="13">
                  <c:v>DUGUET</c:v>
                </c:pt>
                <c:pt idx="14">
                  <c:v>DUMAIN</c:v>
                </c:pt>
                <c:pt idx="15">
                  <c:v>FAUCHER</c:v>
                </c:pt>
                <c:pt idx="16">
                  <c:v>FAUCHER</c:v>
                </c:pt>
                <c:pt idx="17">
                  <c:v>GISBERT</c:v>
                </c:pt>
                <c:pt idx="18">
                  <c:v>LACHAUD</c:v>
                </c:pt>
                <c:pt idx="19">
                  <c:v>LANOURRICE</c:v>
                </c:pt>
                <c:pt idx="20">
                  <c:v>LEBON</c:v>
                </c:pt>
                <c:pt idx="21">
                  <c:v>LEBLANC</c:v>
                </c:pt>
                <c:pt idx="22">
                  <c:v>BEAULIEU</c:v>
                </c:pt>
                <c:pt idx="23">
                  <c:v>BIARNAIS</c:v>
                </c:pt>
                <c:pt idx="24">
                  <c:v>BOUCHAREYCHAS</c:v>
                </c:pt>
                <c:pt idx="25">
                  <c:v>FAUCHER</c:v>
                </c:pt>
                <c:pt idx="26">
                  <c:v>FAUCHER</c:v>
                </c:pt>
                <c:pt idx="27">
                  <c:v>PAULIAT</c:v>
                </c:pt>
                <c:pt idx="28">
                  <c:v>RUAUD</c:v>
                </c:pt>
                <c:pt idx="29">
                  <c:v>DESCOUTURES</c:v>
                </c:pt>
                <c:pt idx="30">
                  <c:v>DIDIUS</c:v>
                </c:pt>
                <c:pt idx="31">
                  <c:v>DUPUY</c:v>
                </c:pt>
                <c:pt idx="32">
                  <c:v>GAUMONDIE</c:v>
                </c:pt>
                <c:pt idx="33">
                  <c:v>MAZEAU </c:v>
                </c:pt>
                <c:pt idx="34">
                  <c:v>QUANTY</c:v>
                </c:pt>
                <c:pt idx="35">
                  <c:v>AUZEMERY</c:v>
                </c:pt>
                <c:pt idx="36">
                  <c:v>BEYLY</c:v>
                </c:pt>
                <c:pt idx="37">
                  <c:v>CHADELAS</c:v>
                </c:pt>
                <c:pt idx="38">
                  <c:v>DADAT</c:v>
                </c:pt>
                <c:pt idx="39">
                  <c:v>DEYSSET</c:v>
                </c:pt>
                <c:pt idx="40">
                  <c:v>JOURDE</c:v>
                </c:pt>
                <c:pt idx="41">
                  <c:v>LABESSE</c:v>
                </c:pt>
                <c:pt idx="42">
                  <c:v>LEBLOIS</c:v>
                </c:pt>
                <c:pt idx="43">
                  <c:v>MOREAU(D)</c:v>
                </c:pt>
                <c:pt idx="44">
                  <c:v>BESSE</c:v>
                </c:pt>
                <c:pt idx="45">
                  <c:v>BOUTET</c:v>
                </c:pt>
                <c:pt idx="46">
                  <c:v>DENANOT</c:v>
                </c:pt>
                <c:pt idx="47">
                  <c:v>FORGES</c:v>
                </c:pt>
                <c:pt idx="48">
                  <c:v>GUYONNAUD</c:v>
                </c:pt>
                <c:pt idx="49">
                  <c:v>JANICOT</c:v>
                </c:pt>
                <c:pt idx="50">
                  <c:v>MOURGUET</c:v>
                </c:pt>
                <c:pt idx="51">
                  <c:v>POMMARET</c:v>
                </c:pt>
                <c:pt idx="52">
                  <c:v>RENON</c:v>
                </c:pt>
                <c:pt idx="53">
                  <c:v>DUREISSEIX</c:v>
                </c:pt>
                <c:pt idx="54">
                  <c:v>RIBIERE</c:v>
                </c:pt>
                <c:pt idx="55">
                  <c:v>DELAGE</c:v>
                </c:pt>
                <c:pt idx="56">
                  <c:v>FAYE</c:v>
                </c:pt>
                <c:pt idx="57">
                  <c:v>REILHAC</c:v>
                </c:pt>
                <c:pt idx="58">
                  <c:v>ROCHE</c:v>
                </c:pt>
                <c:pt idx="59">
                  <c:v>VERGNOLE</c:v>
                </c:pt>
                <c:pt idx="60">
                  <c:v>CHAMPARNAUD</c:v>
                </c:pt>
                <c:pt idx="61">
                  <c:v>FAURE</c:v>
                </c:pt>
                <c:pt idx="62">
                  <c:v>PICHON</c:v>
                </c:pt>
                <c:pt idx="63">
                  <c:v>CAILLAUD</c:v>
                </c:pt>
                <c:pt idx="64">
                  <c:v>DELAURENT</c:v>
                </c:pt>
                <c:pt idx="65">
                  <c:v>POUTOUT</c:v>
                </c:pt>
              </c:strCache>
            </c:strRef>
          </c:cat>
          <c:val>
            <c:numRef>
              <c:f>'[1]F2 Identité civile'!$G$302:$G$367</c:f>
              <c:numCache>
                <c:formatCode>General</c:formatCode>
                <c:ptCount val="66"/>
                <c:pt idx="0">
                  <c:v>1</c:v>
                </c:pt>
                <c:pt idx="1">
                  <c:v>1</c:v>
                </c:pt>
                <c:pt idx="2">
                  <c:v>1</c:v>
                </c:pt>
                <c:pt idx="3">
                  <c:v>2</c:v>
                </c:pt>
                <c:pt idx="4">
                  <c:v>2</c:v>
                </c:pt>
                <c:pt idx="5">
                  <c:v>2</c:v>
                </c:pt>
                <c:pt idx="6">
                  <c:v>2</c:v>
                </c:pt>
                <c:pt idx="7">
                  <c:v>2</c:v>
                </c:pt>
                <c:pt idx="8">
                  <c:v>2</c:v>
                </c:pt>
                <c:pt idx="9">
                  <c:v>2</c:v>
                </c:pt>
                <c:pt idx="10">
                  <c:v>3</c:v>
                </c:pt>
                <c:pt idx="11">
                  <c:v>3</c:v>
                </c:pt>
                <c:pt idx="12">
                  <c:v>3</c:v>
                </c:pt>
                <c:pt idx="13">
                  <c:v>3</c:v>
                </c:pt>
                <c:pt idx="14">
                  <c:v>3</c:v>
                </c:pt>
                <c:pt idx="15">
                  <c:v>3</c:v>
                </c:pt>
                <c:pt idx="16">
                  <c:v>3</c:v>
                </c:pt>
                <c:pt idx="17">
                  <c:v>3</c:v>
                </c:pt>
                <c:pt idx="18">
                  <c:v>3</c:v>
                </c:pt>
                <c:pt idx="19">
                  <c:v>3</c:v>
                </c:pt>
                <c:pt idx="20">
                  <c:v>3</c:v>
                </c:pt>
                <c:pt idx="21">
                  <c:v>3</c:v>
                </c:pt>
                <c:pt idx="22">
                  <c:v>4</c:v>
                </c:pt>
                <c:pt idx="23">
                  <c:v>4</c:v>
                </c:pt>
                <c:pt idx="24">
                  <c:v>4</c:v>
                </c:pt>
                <c:pt idx="25">
                  <c:v>4</c:v>
                </c:pt>
                <c:pt idx="26">
                  <c:v>4</c:v>
                </c:pt>
                <c:pt idx="27">
                  <c:v>4</c:v>
                </c:pt>
                <c:pt idx="28">
                  <c:v>4</c:v>
                </c:pt>
                <c:pt idx="29">
                  <c:v>4</c:v>
                </c:pt>
                <c:pt idx="30">
                  <c:v>4</c:v>
                </c:pt>
                <c:pt idx="31">
                  <c:v>4</c:v>
                </c:pt>
                <c:pt idx="32">
                  <c:v>4</c:v>
                </c:pt>
                <c:pt idx="33">
                  <c:v>4</c:v>
                </c:pt>
                <c:pt idx="34">
                  <c:v>4</c:v>
                </c:pt>
                <c:pt idx="35">
                  <c:v>5</c:v>
                </c:pt>
                <c:pt idx="36">
                  <c:v>5</c:v>
                </c:pt>
                <c:pt idx="37">
                  <c:v>5</c:v>
                </c:pt>
                <c:pt idx="38">
                  <c:v>5</c:v>
                </c:pt>
                <c:pt idx="39">
                  <c:v>5</c:v>
                </c:pt>
                <c:pt idx="40">
                  <c:v>5</c:v>
                </c:pt>
                <c:pt idx="41">
                  <c:v>5</c:v>
                </c:pt>
                <c:pt idx="42">
                  <c:v>5</c:v>
                </c:pt>
                <c:pt idx="43">
                  <c:v>5</c:v>
                </c:pt>
                <c:pt idx="44">
                  <c:v>6</c:v>
                </c:pt>
                <c:pt idx="45">
                  <c:v>6</c:v>
                </c:pt>
                <c:pt idx="46">
                  <c:v>6</c:v>
                </c:pt>
                <c:pt idx="47">
                  <c:v>6</c:v>
                </c:pt>
                <c:pt idx="48">
                  <c:v>6</c:v>
                </c:pt>
                <c:pt idx="49">
                  <c:v>6</c:v>
                </c:pt>
                <c:pt idx="50">
                  <c:v>6</c:v>
                </c:pt>
                <c:pt idx="51">
                  <c:v>6</c:v>
                </c:pt>
                <c:pt idx="52">
                  <c:v>6</c:v>
                </c:pt>
                <c:pt idx="53">
                  <c:v>7</c:v>
                </c:pt>
                <c:pt idx="54">
                  <c:v>7</c:v>
                </c:pt>
                <c:pt idx="55">
                  <c:v>8</c:v>
                </c:pt>
                <c:pt idx="56">
                  <c:v>8</c:v>
                </c:pt>
                <c:pt idx="57">
                  <c:v>8</c:v>
                </c:pt>
                <c:pt idx="58">
                  <c:v>8</c:v>
                </c:pt>
                <c:pt idx="59">
                  <c:v>8</c:v>
                </c:pt>
                <c:pt idx="60">
                  <c:v>9</c:v>
                </c:pt>
                <c:pt idx="61">
                  <c:v>9</c:v>
                </c:pt>
                <c:pt idx="62">
                  <c:v>9</c:v>
                </c:pt>
                <c:pt idx="63">
                  <c:v>10</c:v>
                </c:pt>
                <c:pt idx="64">
                  <c:v>10</c:v>
                </c:pt>
                <c:pt idx="65">
                  <c:v>11</c:v>
                </c:pt>
              </c:numCache>
            </c:numRef>
          </c:val>
        </c:ser>
        <c:dLbls>
          <c:showLegendKey val="0"/>
          <c:showVal val="0"/>
          <c:showCatName val="0"/>
          <c:showSerName val="0"/>
          <c:showPercent val="0"/>
          <c:showBubbleSize val="0"/>
        </c:dLbls>
        <c:gapWidth val="150"/>
        <c:axId val="232196352"/>
        <c:axId val="232206336"/>
      </c:barChart>
      <c:catAx>
        <c:axId val="232196352"/>
        <c:scaling>
          <c:orientation val="minMax"/>
        </c:scaling>
        <c:delete val="0"/>
        <c:axPos val="b"/>
        <c:majorTickMark val="out"/>
        <c:minorTickMark val="none"/>
        <c:tickLblPos val="nextTo"/>
        <c:txPr>
          <a:bodyPr rot="-5400000" vert="horz"/>
          <a:lstStyle/>
          <a:p>
            <a:pPr>
              <a:defRPr sz="1000">
                <a:latin typeface="Constantia" pitchFamily="18" charset="0"/>
              </a:defRPr>
            </a:pPr>
            <a:endParaRPr lang="fr-FR"/>
          </a:p>
        </c:txPr>
        <c:crossAx val="232206336"/>
        <c:crosses val="autoZero"/>
        <c:auto val="1"/>
        <c:lblAlgn val="ctr"/>
        <c:lblOffset val="100"/>
        <c:noMultiLvlLbl val="0"/>
      </c:catAx>
      <c:valAx>
        <c:axId val="232206336"/>
        <c:scaling>
          <c:orientation val="minMax"/>
        </c:scaling>
        <c:delete val="0"/>
        <c:axPos val="l"/>
        <c:majorGridlines/>
        <c:numFmt formatCode="General" sourceLinked="1"/>
        <c:majorTickMark val="out"/>
        <c:minorTickMark val="none"/>
        <c:tickLblPos val="nextTo"/>
        <c:txPr>
          <a:bodyPr/>
          <a:lstStyle/>
          <a:p>
            <a:pPr>
              <a:defRPr sz="1000"/>
            </a:pPr>
            <a:endParaRPr lang="fr-FR"/>
          </a:p>
        </c:txPr>
        <c:crossAx val="232196352"/>
        <c:crosses val="autoZero"/>
        <c:crossBetween val="between"/>
      </c:valAx>
      <c:spPr>
        <a:solidFill>
          <a:srgbClr val="EEECE1">
            <a:lumMod val="90000"/>
          </a:srgbClr>
        </a:solidFill>
        <a:ln>
          <a:solidFill>
            <a:schemeClr val="bg1">
              <a:lumMod val="50000"/>
            </a:schemeClr>
          </a:solidFill>
        </a:ln>
      </c:spPr>
    </c:plotArea>
    <c:plotVisOnly val="1"/>
    <c:dispBlanksAs val="gap"/>
    <c:showDLblsOverMax val="0"/>
  </c:chart>
  <c:spPr>
    <a:solidFill>
      <a:schemeClr val="bg2">
        <a:lumMod val="90000"/>
      </a:schemeClr>
    </a:solidFill>
    <a:ln w="38100">
      <a:solidFill>
        <a:sysClr val="window" lastClr="FFFFFF">
          <a:lumMod val="50000"/>
        </a:sysClr>
      </a:solidFill>
    </a:ln>
  </c:spPr>
  <c:printSettings>
    <c:headerFooter/>
    <c:pageMargins b="0.75000000000000278" l="0.70000000000000062" r="0.70000000000000062" t="0.7500000000000027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3.png"/><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16</xdr:col>
      <xdr:colOff>219075</xdr:colOff>
      <xdr:row>84</xdr:row>
      <xdr:rowOff>0</xdr:rowOff>
    </xdr:from>
    <xdr:to>
      <xdr:col>22</xdr:col>
      <xdr:colOff>219075</xdr:colOff>
      <xdr:row>138</xdr:row>
      <xdr:rowOff>19050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4325" y="16049625"/>
          <a:ext cx="7496175" cy="1030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361950</xdr:colOff>
      <xdr:row>158</xdr:row>
      <xdr:rowOff>42862</xdr:rowOff>
    </xdr:from>
    <xdr:to>
      <xdr:col>15</xdr:col>
      <xdr:colOff>623400</xdr:colOff>
      <xdr:row>192</xdr:row>
      <xdr:rowOff>45862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153</xdr:row>
      <xdr:rowOff>0</xdr:rowOff>
    </xdr:from>
    <xdr:to>
      <xdr:col>10</xdr:col>
      <xdr:colOff>157650</xdr:colOff>
      <xdr:row>187</xdr:row>
      <xdr:rowOff>3000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0.47592</cdr:x>
      <cdr:y>0.43478</cdr:y>
    </cdr:from>
    <cdr:to>
      <cdr:x>0.66667</cdr:x>
      <cdr:y>0.475</cdr:y>
    </cdr:to>
    <cdr:sp macro="" textlink="">
      <cdr:nvSpPr>
        <cdr:cNvPr id="2" name="ZoneTexte 1"/>
        <cdr:cNvSpPr txBox="1"/>
      </cdr:nvSpPr>
      <cdr:spPr>
        <a:xfrm xmlns:a="http://schemas.openxmlformats.org/drawingml/2006/main">
          <a:off x="7248525" y="3809999"/>
          <a:ext cx="2905125"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0.47967</cdr:x>
      <cdr:y>0.43913</cdr:y>
    </cdr:from>
    <cdr:to>
      <cdr:x>0.67292</cdr:x>
      <cdr:y>0.46957</cdr:y>
    </cdr:to>
    <cdr:sp macro="" textlink="">
      <cdr:nvSpPr>
        <cdr:cNvPr id="3" name="ZoneTexte 2"/>
        <cdr:cNvSpPr txBox="1"/>
      </cdr:nvSpPr>
      <cdr:spPr>
        <a:xfrm xmlns:a="http://schemas.openxmlformats.org/drawingml/2006/main">
          <a:off x="7305675" y="3848099"/>
          <a:ext cx="29432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0.44938</cdr:x>
      <cdr:y>0.34984</cdr:y>
    </cdr:from>
    <cdr:to>
      <cdr:x>0.652</cdr:x>
      <cdr:y>0.4689</cdr:y>
    </cdr:to>
    <cdr:sp macro="" textlink="">
      <cdr:nvSpPr>
        <cdr:cNvPr id="4" name="ZoneTexte 3"/>
        <cdr:cNvSpPr txBox="1"/>
      </cdr:nvSpPr>
      <cdr:spPr>
        <a:xfrm xmlns:a="http://schemas.openxmlformats.org/drawingml/2006/main">
          <a:off x="5095964" y="2266949"/>
          <a:ext cx="2297711" cy="771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a:latin typeface="Constantia" pitchFamily="18" charset="0"/>
              <a:ea typeface="+mn-ea"/>
              <a:cs typeface="+mn-cs"/>
            </a:rPr>
            <a:t>Taille</a:t>
          </a:r>
          <a:r>
            <a:rPr lang="fr-FR" sz="1400" baseline="0">
              <a:latin typeface="Constantia" pitchFamily="18" charset="0"/>
              <a:ea typeface="+mn-ea"/>
              <a:cs typeface="+mn-cs"/>
            </a:rPr>
            <a:t> moyenne des victimes : 1,65 m.</a:t>
          </a:r>
          <a:endParaRPr lang="fr-FR" sz="1400">
            <a:latin typeface="Constantia" pitchFamily="18" charset="0"/>
          </a:endParaRPr>
        </a:p>
        <a:p xmlns:a="http://schemas.openxmlformats.org/drawingml/2006/main">
          <a:pPr algn="ctr" eaLnBrk="1" fontAlgn="auto" latinLnBrk="0" hangingPunct="1"/>
          <a:r>
            <a:rPr lang="ja-JP" altLang="fr-FR" sz="1400">
              <a:latin typeface="Constantia" pitchFamily="18" charset="0"/>
              <a:ea typeface="+mn-ea"/>
              <a:cs typeface="+mn-cs"/>
            </a:rPr>
            <a:t>▼</a:t>
          </a:r>
          <a:endParaRPr lang="fr-FR" sz="1400">
            <a:latin typeface="Constantia" pitchFamily="18" charset="0"/>
            <a:ea typeface="+mn-ea"/>
            <a:cs typeface="+mn-cs"/>
          </a:endParaRPr>
        </a:p>
        <a:p xmlns:a="http://schemas.openxmlformats.org/drawingml/2006/main">
          <a:endParaRPr lang="fr-FR" sz="1100"/>
        </a:p>
      </cdr:txBody>
    </cdr:sp>
  </cdr:relSizeAnchor>
</c:userShapes>
</file>

<file path=xl/drawings/drawing12.xml><?xml version="1.0" encoding="utf-8"?>
<xdr:wsDr xmlns:xdr="http://schemas.openxmlformats.org/drawingml/2006/spreadsheetDrawing" xmlns:a="http://schemas.openxmlformats.org/drawingml/2006/main">
  <xdr:twoCellAnchor>
    <xdr:from>
      <xdr:col>10</xdr:col>
      <xdr:colOff>142875</xdr:colOff>
      <xdr:row>76</xdr:row>
      <xdr:rowOff>104775</xdr:rowOff>
    </xdr:from>
    <xdr:to>
      <xdr:col>11</xdr:col>
      <xdr:colOff>375150</xdr:colOff>
      <xdr:row>82</xdr:row>
      <xdr:rowOff>41775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142875</xdr:colOff>
      <xdr:row>82</xdr:row>
      <xdr:rowOff>95250</xdr:rowOff>
    </xdr:from>
    <xdr:to>
      <xdr:col>11</xdr:col>
      <xdr:colOff>375150</xdr:colOff>
      <xdr:row>88</xdr:row>
      <xdr:rowOff>32250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171450</xdr:colOff>
      <xdr:row>97</xdr:row>
      <xdr:rowOff>28575</xdr:rowOff>
    </xdr:from>
    <xdr:to>
      <xdr:col>12</xdr:col>
      <xdr:colOff>636000</xdr:colOff>
      <xdr:row>108</xdr:row>
      <xdr:rowOff>93075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219075</xdr:colOff>
      <xdr:row>119</xdr:row>
      <xdr:rowOff>85725</xdr:rowOff>
    </xdr:from>
    <xdr:to>
      <xdr:col>11</xdr:col>
      <xdr:colOff>631350</xdr:colOff>
      <xdr:row>126</xdr:row>
      <xdr:rowOff>12225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114300</xdr:colOff>
      <xdr:row>128</xdr:row>
      <xdr:rowOff>9525</xdr:rowOff>
    </xdr:from>
    <xdr:to>
      <xdr:col>11</xdr:col>
      <xdr:colOff>706575</xdr:colOff>
      <xdr:row>135</xdr:row>
      <xdr:rowOff>116025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139</xdr:row>
      <xdr:rowOff>9525</xdr:rowOff>
    </xdr:from>
    <xdr:to>
      <xdr:col>11</xdr:col>
      <xdr:colOff>432300</xdr:colOff>
      <xdr:row>144</xdr:row>
      <xdr:rowOff>137025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361950</xdr:colOff>
      <xdr:row>145</xdr:row>
      <xdr:rowOff>171450</xdr:rowOff>
    </xdr:from>
    <xdr:to>
      <xdr:col>10</xdr:col>
      <xdr:colOff>541950</xdr:colOff>
      <xdr:row>146</xdr:row>
      <xdr:rowOff>160950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148</xdr:row>
      <xdr:rowOff>0</xdr:rowOff>
    </xdr:from>
    <xdr:to>
      <xdr:col>9</xdr:col>
      <xdr:colOff>143557</xdr:colOff>
      <xdr:row>182</xdr:row>
      <xdr:rowOff>3000</xdr:rowOff>
    </xdr:to>
    <xdr:pic>
      <xdr:nvPicPr>
        <xdr:cNvPr id="12" name="Image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8241625"/>
          <a:ext cx="11430682"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102</xdr:row>
      <xdr:rowOff>47625</xdr:rowOff>
    </xdr:from>
    <xdr:to>
      <xdr:col>13</xdr:col>
      <xdr:colOff>480525</xdr:colOff>
      <xdr:row>136</xdr:row>
      <xdr:rowOff>50625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581025</xdr:colOff>
      <xdr:row>112</xdr:row>
      <xdr:rowOff>19050</xdr:rowOff>
    </xdr:from>
    <xdr:to>
      <xdr:col>13</xdr:col>
      <xdr:colOff>497100</xdr:colOff>
      <xdr:row>132</xdr:row>
      <xdr:rowOff>169050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352426</xdr:colOff>
      <xdr:row>114</xdr:row>
      <xdr:rowOff>76201</xdr:rowOff>
    </xdr:from>
    <xdr:to>
      <xdr:col>8</xdr:col>
      <xdr:colOff>544276</xdr:colOff>
      <xdr:row>124</xdr:row>
      <xdr:rowOff>115201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371477</xdr:colOff>
      <xdr:row>124</xdr:row>
      <xdr:rowOff>142876</xdr:rowOff>
    </xdr:from>
    <xdr:to>
      <xdr:col>8</xdr:col>
      <xdr:colOff>563327</xdr:colOff>
      <xdr:row>133</xdr:row>
      <xdr:rowOff>48376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457200</xdr:colOff>
      <xdr:row>154</xdr:row>
      <xdr:rowOff>114300</xdr:rowOff>
    </xdr:from>
    <xdr:to>
      <xdr:col>10</xdr:col>
      <xdr:colOff>702000</xdr:colOff>
      <xdr:row>177</xdr:row>
      <xdr:rowOff>52800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9559</xdr:colOff>
      <xdr:row>113</xdr:row>
      <xdr:rowOff>28575</xdr:rowOff>
    </xdr:from>
    <xdr:to>
      <xdr:col>13</xdr:col>
      <xdr:colOff>341719</xdr:colOff>
      <xdr:row>147</xdr:row>
      <xdr:rowOff>31575</xdr:rowOff>
    </xdr:to>
    <xdr:pic>
      <xdr:nvPicPr>
        <xdr:cNvPr id="6"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34" y="21602700"/>
          <a:ext cx="11285910"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78</xdr:row>
      <xdr:rowOff>0</xdr:rowOff>
    </xdr:from>
    <xdr:to>
      <xdr:col>13</xdr:col>
      <xdr:colOff>386250</xdr:colOff>
      <xdr:row>112</xdr:row>
      <xdr:rowOff>3000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150</xdr:row>
      <xdr:rowOff>0</xdr:rowOff>
    </xdr:from>
    <xdr:to>
      <xdr:col>21</xdr:col>
      <xdr:colOff>348150</xdr:colOff>
      <xdr:row>183</xdr:row>
      <xdr:rowOff>3000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4</xdr:row>
      <xdr:rowOff>0</xdr:rowOff>
    </xdr:from>
    <xdr:to>
      <xdr:col>31</xdr:col>
      <xdr:colOff>672000</xdr:colOff>
      <xdr:row>38</xdr:row>
      <xdr:rowOff>3000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185</xdr:row>
      <xdr:rowOff>23812</xdr:rowOff>
    </xdr:from>
    <xdr:to>
      <xdr:col>21</xdr:col>
      <xdr:colOff>386250</xdr:colOff>
      <xdr:row>217</xdr:row>
      <xdr:rowOff>26812</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112</xdr:row>
      <xdr:rowOff>0</xdr:rowOff>
    </xdr:from>
    <xdr:to>
      <xdr:col>24</xdr:col>
      <xdr:colOff>348150</xdr:colOff>
      <xdr:row>146</xdr:row>
      <xdr:rowOff>3000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0</xdr:colOff>
      <xdr:row>3</xdr:row>
      <xdr:rowOff>0</xdr:rowOff>
    </xdr:from>
    <xdr:to>
      <xdr:col>31</xdr:col>
      <xdr:colOff>342000</xdr:colOff>
      <xdr:row>28</xdr:row>
      <xdr:rowOff>23737</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40400" y="619125"/>
          <a:ext cx="7200000" cy="4795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161925</xdr:colOff>
      <xdr:row>154</xdr:row>
      <xdr:rowOff>14287</xdr:rowOff>
    </xdr:from>
    <xdr:to>
      <xdr:col>24</xdr:col>
      <xdr:colOff>510075</xdr:colOff>
      <xdr:row>188</xdr:row>
      <xdr:rowOff>17287</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94</xdr:row>
      <xdr:rowOff>0</xdr:rowOff>
    </xdr:from>
    <xdr:to>
      <xdr:col>7</xdr:col>
      <xdr:colOff>43350</xdr:colOff>
      <xdr:row>128</xdr:row>
      <xdr:rowOff>3000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13</xdr:row>
      <xdr:rowOff>0</xdr:rowOff>
    </xdr:from>
    <xdr:to>
      <xdr:col>17</xdr:col>
      <xdr:colOff>643425</xdr:colOff>
      <xdr:row>47</xdr:row>
      <xdr:rowOff>3000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25</xdr:row>
      <xdr:rowOff>0</xdr:rowOff>
    </xdr:from>
    <xdr:to>
      <xdr:col>20</xdr:col>
      <xdr:colOff>281475</xdr:colOff>
      <xdr:row>59</xdr:row>
      <xdr:rowOff>3000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0.66196</cdr:x>
      <cdr:y>0.14286</cdr:y>
    </cdr:from>
    <cdr:to>
      <cdr:x>0.96507</cdr:x>
      <cdr:y>0.25082</cdr:y>
    </cdr:to>
    <cdr:sp macro="" textlink="">
      <cdr:nvSpPr>
        <cdr:cNvPr id="2" name="Rectangle 1"/>
        <cdr:cNvSpPr/>
      </cdr:nvSpPr>
      <cdr:spPr>
        <a:xfrm xmlns:a="http://schemas.openxmlformats.org/drawingml/2006/main">
          <a:off x="10107137" y="1247774"/>
          <a:ext cx="4628038" cy="942975"/>
        </a:xfrm>
        <a:prstGeom xmlns:a="http://schemas.openxmlformats.org/drawingml/2006/main" prst="rect">
          <a:avLst/>
        </a:prstGeom>
        <a:noFill xmlns:a="http://schemas.openxmlformats.org/drawingml/2006/main"/>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0.67436</cdr:x>
      <cdr:y>0.14068</cdr:y>
    </cdr:from>
    <cdr:to>
      <cdr:x>0.75733</cdr:x>
      <cdr:y>0.23991</cdr:y>
    </cdr:to>
    <cdr:sp macro="" textlink="">
      <cdr:nvSpPr>
        <cdr:cNvPr id="3" name="ZoneTexte 2"/>
        <cdr:cNvSpPr txBox="1"/>
      </cdr:nvSpPr>
      <cdr:spPr>
        <a:xfrm xmlns:a="http://schemas.openxmlformats.org/drawingml/2006/main">
          <a:off x="10296525" y="1228725"/>
          <a:ext cx="1266825" cy="8667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latin typeface="Constantia" pitchFamily="18" charset="0"/>
            </a:rPr>
            <a:t>Agriculture</a:t>
          </a:r>
        </a:p>
        <a:p xmlns:a="http://schemas.openxmlformats.org/drawingml/2006/main">
          <a:r>
            <a:rPr lang="fr-FR" sz="1200" b="1">
              <a:latin typeface="Constantia" pitchFamily="18" charset="0"/>
            </a:rPr>
            <a:t>47 emplois</a:t>
          </a:r>
        </a:p>
        <a:p xmlns:a="http://schemas.openxmlformats.org/drawingml/2006/main">
          <a:r>
            <a:rPr lang="fr-FR" sz="1200" b="1">
              <a:latin typeface="Constantia" pitchFamily="18" charset="0"/>
            </a:rPr>
            <a:t>67%</a:t>
          </a:r>
        </a:p>
      </cdr:txBody>
    </cdr:sp>
  </cdr:relSizeAnchor>
  <cdr:relSizeAnchor xmlns:cdr="http://schemas.openxmlformats.org/drawingml/2006/chartDrawing">
    <cdr:from>
      <cdr:x>0.67318</cdr:x>
      <cdr:y>0.40279</cdr:y>
    </cdr:from>
    <cdr:to>
      <cdr:x>0.76256</cdr:x>
      <cdr:y>0.53578</cdr:y>
    </cdr:to>
    <cdr:sp macro="" textlink="">
      <cdr:nvSpPr>
        <cdr:cNvPr id="5" name="ZoneTexte 4"/>
        <cdr:cNvSpPr txBox="1"/>
      </cdr:nvSpPr>
      <cdr:spPr>
        <a:xfrm xmlns:a="http://schemas.openxmlformats.org/drawingml/2006/main">
          <a:off x="10178482" y="3480106"/>
          <a:ext cx="1351425" cy="1149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latin typeface="Constantia" pitchFamily="18" charset="0"/>
            </a:rPr>
            <a:t>Artisanat</a:t>
          </a:r>
          <a:r>
            <a:rPr lang="fr-FR" sz="1200" b="1" baseline="0">
              <a:latin typeface="Constantia" pitchFamily="18" charset="0"/>
            </a:rPr>
            <a:t> et </a:t>
          </a:r>
        </a:p>
        <a:p xmlns:a="http://schemas.openxmlformats.org/drawingml/2006/main">
          <a:r>
            <a:rPr lang="fr-FR" sz="1200" b="1" baseline="0">
              <a:latin typeface="Constantia" pitchFamily="18" charset="0"/>
            </a:rPr>
            <a:t>industrie</a:t>
          </a:r>
        </a:p>
        <a:p xmlns:a="http://schemas.openxmlformats.org/drawingml/2006/main">
          <a:r>
            <a:rPr lang="fr-FR" sz="1200" b="1" baseline="0">
              <a:latin typeface="Constantia" pitchFamily="18" charset="0"/>
            </a:rPr>
            <a:t>17 emplois</a:t>
          </a:r>
        </a:p>
        <a:p xmlns:a="http://schemas.openxmlformats.org/drawingml/2006/main">
          <a:r>
            <a:rPr lang="fr-FR" sz="1200" b="1" baseline="0">
              <a:latin typeface="Constantia" pitchFamily="18" charset="0"/>
            </a:rPr>
            <a:t>24%</a:t>
          </a:r>
          <a:endParaRPr lang="fr-FR" sz="1200" b="1">
            <a:latin typeface="Constantia" pitchFamily="18" charset="0"/>
          </a:endParaRPr>
        </a:p>
      </cdr:txBody>
    </cdr:sp>
  </cdr:relSizeAnchor>
  <cdr:relSizeAnchor xmlns:cdr="http://schemas.openxmlformats.org/drawingml/2006/chartDrawing">
    <cdr:from>
      <cdr:x>0.66071</cdr:x>
      <cdr:y>0.70018</cdr:y>
    </cdr:from>
    <cdr:to>
      <cdr:x>0.96639</cdr:x>
      <cdr:y>0.88556</cdr:y>
    </cdr:to>
    <cdr:sp macro="" textlink="">
      <cdr:nvSpPr>
        <cdr:cNvPr id="6" name="Rectangle 5"/>
        <cdr:cNvSpPr/>
      </cdr:nvSpPr>
      <cdr:spPr>
        <a:xfrm xmlns:a="http://schemas.openxmlformats.org/drawingml/2006/main">
          <a:off x="10723610" y="6049595"/>
          <a:ext cx="4961347" cy="1601683"/>
        </a:xfrm>
        <a:prstGeom xmlns:a="http://schemas.openxmlformats.org/drawingml/2006/main" prst="rect">
          <a:avLst/>
        </a:prstGeom>
        <a:noFill xmlns:a="http://schemas.openxmlformats.org/drawingml/2006/main"/>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0.70375</cdr:x>
      <cdr:y>0.69554</cdr:y>
    </cdr:from>
    <cdr:to>
      <cdr:x>0.78813</cdr:x>
      <cdr:y>0.77054</cdr:y>
    </cdr:to>
    <cdr:sp macro="" textlink="">
      <cdr:nvSpPr>
        <cdr:cNvPr id="7" name="ZoneTexte 6"/>
        <cdr:cNvSpPr txBox="1"/>
      </cdr:nvSpPr>
      <cdr:spPr>
        <a:xfrm xmlns:a="http://schemas.openxmlformats.org/drawingml/2006/main">
          <a:off x="10725150" y="7419975"/>
          <a:ext cx="1285875" cy="800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0.67311</cdr:x>
      <cdr:y>0.73162</cdr:y>
    </cdr:from>
    <cdr:to>
      <cdr:x>0.75733</cdr:x>
      <cdr:y>0.83642</cdr:y>
    </cdr:to>
    <cdr:sp macro="" textlink="">
      <cdr:nvSpPr>
        <cdr:cNvPr id="8" name="ZoneTexte 7"/>
        <cdr:cNvSpPr txBox="1"/>
      </cdr:nvSpPr>
      <cdr:spPr>
        <a:xfrm xmlns:a="http://schemas.openxmlformats.org/drawingml/2006/main">
          <a:off x="10277475" y="6390263"/>
          <a:ext cx="1285875" cy="915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latin typeface="Constantia" pitchFamily="18" charset="0"/>
            </a:rPr>
            <a:t>Services</a:t>
          </a:r>
        </a:p>
        <a:p xmlns:a="http://schemas.openxmlformats.org/drawingml/2006/main">
          <a:r>
            <a:rPr lang="fr-FR" sz="1200" b="1">
              <a:latin typeface="Constantia" pitchFamily="18" charset="0"/>
            </a:rPr>
            <a:t>5</a:t>
          </a:r>
          <a:r>
            <a:rPr lang="fr-FR" sz="1200" b="1" baseline="0">
              <a:latin typeface="Constantia" pitchFamily="18" charset="0"/>
            </a:rPr>
            <a:t> emplois</a:t>
          </a:r>
        </a:p>
        <a:p xmlns:a="http://schemas.openxmlformats.org/drawingml/2006/main">
          <a:r>
            <a:rPr lang="fr-FR" sz="1200" b="1" baseline="0">
              <a:latin typeface="Constantia" pitchFamily="18" charset="0"/>
            </a:rPr>
            <a:t>7%</a:t>
          </a:r>
          <a:endParaRPr lang="fr-FR" sz="1200" b="1">
            <a:latin typeface="Constantia" pitchFamily="18" charset="0"/>
          </a:endParaRPr>
        </a:p>
      </cdr:txBody>
    </cdr:sp>
  </cdr:relSizeAnchor>
  <cdr:relSizeAnchor xmlns:cdr="http://schemas.openxmlformats.org/drawingml/2006/chartDrawing">
    <cdr:from>
      <cdr:x>0.66146</cdr:x>
      <cdr:y>0.25907</cdr:y>
    </cdr:from>
    <cdr:to>
      <cdr:x>0.9651</cdr:x>
      <cdr:y>0.69122</cdr:y>
    </cdr:to>
    <cdr:sp macro="" textlink="">
      <cdr:nvSpPr>
        <cdr:cNvPr id="4" name="Rectangle 3"/>
        <cdr:cNvSpPr/>
      </cdr:nvSpPr>
      <cdr:spPr>
        <a:xfrm xmlns:a="http://schemas.openxmlformats.org/drawingml/2006/main">
          <a:off x="10001251" y="2238375"/>
          <a:ext cx="4591050" cy="3733800"/>
        </a:xfrm>
        <a:prstGeom xmlns:a="http://schemas.openxmlformats.org/drawingml/2006/main" prst="rect">
          <a:avLst/>
        </a:prstGeom>
        <a:noFill xmlns:a="http://schemas.openxmlformats.org/drawingml/2006/main"/>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anazol%20graphiques%201914-19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2 Identité civile"/>
      <sheetName val="F3 Identité militaire"/>
      <sheetName val="F4 Carte"/>
      <sheetName val="F5 Résidence"/>
      <sheetName val="F6 Régiments"/>
      <sheetName val="F7 Liste décès"/>
    </sheetNames>
    <sheetDataSet>
      <sheetData sheetId="0"/>
      <sheetData sheetId="1">
        <row r="77">
          <cell r="I77" t="str">
            <v>Baptiste</v>
          </cell>
          <cell r="J77">
            <v>1</v>
          </cell>
        </row>
        <row r="78">
          <cell r="I78" t="str">
            <v>Élie</v>
          </cell>
          <cell r="J78">
            <v>1</v>
          </cell>
        </row>
        <row r="79">
          <cell r="I79" t="str">
            <v>Etienne</v>
          </cell>
          <cell r="J79">
            <v>1</v>
          </cell>
        </row>
        <row r="80">
          <cell r="I80" t="str">
            <v>Georges</v>
          </cell>
          <cell r="J80">
            <v>1</v>
          </cell>
        </row>
        <row r="81">
          <cell r="I81" t="str">
            <v xml:space="preserve">Léger </v>
          </cell>
          <cell r="J81">
            <v>1</v>
          </cell>
        </row>
        <row r="82">
          <cell r="I82" t="str">
            <v>Louis</v>
          </cell>
          <cell r="J82">
            <v>1</v>
          </cell>
        </row>
        <row r="83">
          <cell r="I83" t="str">
            <v>Mathurin</v>
          </cell>
          <cell r="J83">
            <v>1</v>
          </cell>
        </row>
        <row r="84">
          <cell r="I84" t="str">
            <v>Moreil</v>
          </cell>
          <cell r="J84">
            <v>1</v>
          </cell>
        </row>
        <row r="85">
          <cell r="I85" t="str">
            <v>Paul</v>
          </cell>
          <cell r="J85">
            <v>1</v>
          </cell>
        </row>
        <row r="86">
          <cell r="I86" t="str">
            <v>Antoine</v>
          </cell>
          <cell r="J86">
            <v>2</v>
          </cell>
        </row>
        <row r="87">
          <cell r="I87" t="str">
            <v>Joseph</v>
          </cell>
          <cell r="J87">
            <v>3</v>
          </cell>
        </row>
        <row r="88">
          <cell r="I88" t="str">
            <v>Léon</v>
          </cell>
          <cell r="J88">
            <v>3</v>
          </cell>
        </row>
        <row r="89">
          <cell r="I89" t="str">
            <v>Martial</v>
          </cell>
          <cell r="J89">
            <v>3</v>
          </cell>
        </row>
        <row r="90">
          <cell r="I90" t="str">
            <v>Henri</v>
          </cell>
          <cell r="J90">
            <v>4</v>
          </cell>
        </row>
        <row r="91">
          <cell r="I91" t="str">
            <v>Jean-Baptiste</v>
          </cell>
          <cell r="J91">
            <v>5</v>
          </cell>
        </row>
        <row r="92">
          <cell r="I92" t="str">
            <v>François</v>
          </cell>
          <cell r="J92">
            <v>8</v>
          </cell>
        </row>
        <row r="93">
          <cell r="I93" t="str">
            <v>Léonard</v>
          </cell>
          <cell r="J93">
            <v>9</v>
          </cell>
        </row>
        <row r="94">
          <cell r="I94" t="str">
            <v xml:space="preserve">Jean </v>
          </cell>
          <cell r="J94">
            <v>10</v>
          </cell>
        </row>
        <row r="95">
          <cell r="I95" t="str">
            <v>Pierre</v>
          </cell>
          <cell r="J95">
            <v>14</v>
          </cell>
        </row>
        <row r="99">
          <cell r="I99" t="str">
            <v>André</v>
          </cell>
          <cell r="J99">
            <v>1</v>
          </cell>
        </row>
        <row r="100">
          <cell r="I100" t="str">
            <v>François</v>
          </cell>
          <cell r="J100">
            <v>1</v>
          </cell>
        </row>
        <row r="101">
          <cell r="I101" t="str">
            <v>Jean-Baptiste</v>
          </cell>
          <cell r="J101">
            <v>1</v>
          </cell>
        </row>
        <row r="102">
          <cell r="I102" t="str">
            <v xml:space="preserve">Léon </v>
          </cell>
          <cell r="J102">
            <v>1</v>
          </cell>
        </row>
        <row r="103">
          <cell r="I103" t="str">
            <v>Léonard</v>
          </cell>
          <cell r="J103">
            <v>1</v>
          </cell>
        </row>
        <row r="104">
          <cell r="I104" t="str">
            <v>Lucien</v>
          </cell>
          <cell r="J104">
            <v>1</v>
          </cell>
        </row>
        <row r="105">
          <cell r="I105" t="str">
            <v>Paul</v>
          </cell>
          <cell r="J105">
            <v>1</v>
          </cell>
        </row>
        <row r="106">
          <cell r="I106" t="str">
            <v>Charles</v>
          </cell>
          <cell r="J106">
            <v>2</v>
          </cell>
        </row>
        <row r="110">
          <cell r="I110" t="str">
            <v>François</v>
          </cell>
          <cell r="J110">
            <v>1</v>
          </cell>
        </row>
        <row r="111">
          <cell r="I111" t="str">
            <v>Paul</v>
          </cell>
          <cell r="J111">
            <v>1</v>
          </cell>
        </row>
        <row r="114">
          <cell r="I114" t="str">
            <v>René</v>
          </cell>
        </row>
        <row r="156">
          <cell r="I156" t="str">
            <v>Objat (19)</v>
          </cell>
          <cell r="J156">
            <v>1</v>
          </cell>
        </row>
        <row r="157">
          <cell r="I157" t="str">
            <v>Lanouaille (24)</v>
          </cell>
          <cell r="J157">
            <v>1</v>
          </cell>
        </row>
        <row r="158">
          <cell r="I158" t="str">
            <v>Miallet (24)</v>
          </cell>
          <cell r="J158">
            <v>1</v>
          </cell>
        </row>
        <row r="159">
          <cell r="I159" t="str">
            <v>Ambazac</v>
          </cell>
          <cell r="J159">
            <v>1</v>
          </cell>
        </row>
        <row r="160">
          <cell r="I160" t="str">
            <v>Aureil</v>
          </cell>
          <cell r="J160">
            <v>1</v>
          </cell>
        </row>
        <row r="161">
          <cell r="I161" t="str">
            <v>Blond</v>
          </cell>
          <cell r="J161">
            <v>1</v>
          </cell>
        </row>
        <row r="162">
          <cell r="I162" t="str">
            <v>Les Cars</v>
          </cell>
          <cell r="J162">
            <v>1</v>
          </cell>
        </row>
        <row r="163">
          <cell r="I163" t="str">
            <v>Champagnac</v>
          </cell>
          <cell r="J163">
            <v>1</v>
          </cell>
        </row>
        <row r="164">
          <cell r="I164" t="str">
            <v>Cieux</v>
          </cell>
          <cell r="J164">
            <v>1</v>
          </cell>
        </row>
        <row r="165">
          <cell r="I165" t="str">
            <v>Couzeix</v>
          </cell>
          <cell r="J165">
            <v>1</v>
          </cell>
        </row>
        <row r="166">
          <cell r="I166" t="str">
            <v>Eyjeaux</v>
          </cell>
          <cell r="J166">
            <v>1</v>
          </cell>
        </row>
        <row r="167">
          <cell r="I167" t="str">
            <v>Isle</v>
          </cell>
          <cell r="J167">
            <v>1</v>
          </cell>
        </row>
        <row r="168">
          <cell r="I168" t="str">
            <v>Magnac-Bourg</v>
          </cell>
          <cell r="J168">
            <v>1</v>
          </cell>
        </row>
        <row r="169">
          <cell r="I169" t="str">
            <v>Neuvic-Entier</v>
          </cell>
          <cell r="J169">
            <v>1</v>
          </cell>
        </row>
        <row r="170">
          <cell r="I170" t="str">
            <v>Nieul</v>
          </cell>
          <cell r="J170">
            <v>1</v>
          </cell>
        </row>
        <row r="171">
          <cell r="I171" t="str">
            <v>Solignac</v>
          </cell>
          <cell r="J171">
            <v>1</v>
          </cell>
        </row>
        <row r="172">
          <cell r="I172" t="str">
            <v>St-Denis-des-Murs</v>
          </cell>
          <cell r="J172">
            <v>1</v>
          </cell>
        </row>
        <row r="173">
          <cell r="I173" t="str">
            <v>St-Martin-Terressus</v>
          </cell>
          <cell r="J173">
            <v>1</v>
          </cell>
        </row>
        <row r="174">
          <cell r="I174" t="str">
            <v>St-Sylvestre</v>
          </cell>
          <cell r="J174">
            <v>1</v>
          </cell>
        </row>
        <row r="175">
          <cell r="I175" t="str">
            <v>St-Yrieix</v>
          </cell>
          <cell r="J175">
            <v>1</v>
          </cell>
        </row>
        <row r="176">
          <cell r="I176" t="str">
            <v>Boisseuil</v>
          </cell>
          <cell r="J176">
            <v>2</v>
          </cell>
        </row>
        <row r="177">
          <cell r="I177" t="str">
            <v>St-Léonard-de-Noblat</v>
          </cell>
          <cell r="J177">
            <v>2</v>
          </cell>
        </row>
        <row r="178">
          <cell r="I178" t="str">
            <v>Le Vigen</v>
          </cell>
          <cell r="J178">
            <v>3</v>
          </cell>
        </row>
        <row r="179">
          <cell r="I179" t="str">
            <v>Feytiat</v>
          </cell>
          <cell r="J179">
            <v>5</v>
          </cell>
        </row>
        <row r="180">
          <cell r="I180" t="str">
            <v>St Just</v>
          </cell>
          <cell r="J180">
            <v>6</v>
          </cell>
        </row>
        <row r="181">
          <cell r="I181" t="str">
            <v>Limoges</v>
          </cell>
          <cell r="J181">
            <v>8</v>
          </cell>
        </row>
        <row r="182">
          <cell r="I182" t="str">
            <v>Panazol</v>
          </cell>
          <cell r="J182">
            <v>24</v>
          </cell>
        </row>
        <row r="302">
          <cell r="B302" t="str">
            <v xml:space="preserve">BILLAN </v>
          </cell>
          <cell r="G302">
            <v>1</v>
          </cell>
        </row>
        <row r="303">
          <cell r="B303" t="str">
            <v>ROUSSAUD</v>
          </cell>
          <cell r="G303">
            <v>1</v>
          </cell>
        </row>
        <row r="304">
          <cell r="B304" t="str">
            <v>VITET</v>
          </cell>
          <cell r="G304">
            <v>1</v>
          </cell>
        </row>
        <row r="305">
          <cell r="B305" t="str">
            <v>DESBORDES</v>
          </cell>
          <cell r="G305">
            <v>2</v>
          </cell>
        </row>
        <row r="306">
          <cell r="B306" t="str">
            <v>FARGE</v>
          </cell>
          <cell r="G306">
            <v>2</v>
          </cell>
        </row>
        <row r="307">
          <cell r="B307" t="str">
            <v>PIDOUX</v>
          </cell>
          <cell r="G307">
            <v>2</v>
          </cell>
        </row>
        <row r="308">
          <cell r="B308" t="str">
            <v>BOYER</v>
          </cell>
          <cell r="G308">
            <v>2</v>
          </cell>
        </row>
        <row r="309">
          <cell r="B309" t="str">
            <v>GARAT</v>
          </cell>
          <cell r="G309">
            <v>2</v>
          </cell>
        </row>
        <row r="310">
          <cell r="B310" t="str">
            <v>THOMAS</v>
          </cell>
          <cell r="G310">
            <v>2</v>
          </cell>
        </row>
        <row r="311">
          <cell r="B311" t="str">
            <v>TRICAUD</v>
          </cell>
          <cell r="G311">
            <v>2</v>
          </cell>
        </row>
        <row r="312">
          <cell r="B312" t="str">
            <v>DENANOT</v>
          </cell>
          <cell r="G312">
            <v>3</v>
          </cell>
        </row>
        <row r="313">
          <cell r="B313" t="str">
            <v>BEAUDEMOULIN</v>
          </cell>
          <cell r="G313">
            <v>3</v>
          </cell>
        </row>
        <row r="314">
          <cell r="B314" t="str">
            <v>BOUCHERON</v>
          </cell>
          <cell r="G314">
            <v>3</v>
          </cell>
        </row>
        <row r="315">
          <cell r="B315" t="str">
            <v>DUGUET</v>
          </cell>
          <cell r="G315">
            <v>3</v>
          </cell>
        </row>
        <row r="316">
          <cell r="B316" t="str">
            <v>DUMAIN</v>
          </cell>
          <cell r="G316">
            <v>3</v>
          </cell>
        </row>
        <row r="317">
          <cell r="B317" t="str">
            <v>FAUCHER</v>
          </cell>
          <cell r="G317">
            <v>3</v>
          </cell>
        </row>
        <row r="318">
          <cell r="B318" t="str">
            <v>FAUCHER</v>
          </cell>
          <cell r="G318">
            <v>3</v>
          </cell>
        </row>
        <row r="319">
          <cell r="B319" t="str">
            <v>GISBERT</v>
          </cell>
          <cell r="G319">
            <v>3</v>
          </cell>
        </row>
        <row r="320">
          <cell r="B320" t="str">
            <v>LACHAUD</v>
          </cell>
          <cell r="G320">
            <v>3</v>
          </cell>
        </row>
        <row r="321">
          <cell r="B321" t="str">
            <v>LANOURRICE</v>
          </cell>
          <cell r="G321">
            <v>3</v>
          </cell>
        </row>
        <row r="322">
          <cell r="B322" t="str">
            <v>LEBON</v>
          </cell>
          <cell r="G322">
            <v>3</v>
          </cell>
        </row>
        <row r="323">
          <cell r="B323" t="str">
            <v>LEBLANC</v>
          </cell>
          <cell r="G323">
            <v>3</v>
          </cell>
        </row>
        <row r="324">
          <cell r="B324" t="str">
            <v>BEAULIEU</v>
          </cell>
          <cell r="G324">
            <v>4</v>
          </cell>
        </row>
        <row r="325">
          <cell r="B325" t="str">
            <v>BIARNAIS</v>
          </cell>
          <cell r="G325">
            <v>4</v>
          </cell>
        </row>
        <row r="326">
          <cell r="B326" t="str">
            <v>BOUCHAREYCHAS</v>
          </cell>
          <cell r="G326">
            <v>4</v>
          </cell>
        </row>
        <row r="327">
          <cell r="B327" t="str">
            <v>FAUCHER</v>
          </cell>
          <cell r="G327">
            <v>4</v>
          </cell>
        </row>
        <row r="328">
          <cell r="B328" t="str">
            <v>FAUCHER</v>
          </cell>
          <cell r="G328">
            <v>4</v>
          </cell>
        </row>
        <row r="329">
          <cell r="B329" t="str">
            <v>PAULIAT</v>
          </cell>
          <cell r="G329">
            <v>4</v>
          </cell>
        </row>
        <row r="330">
          <cell r="B330" t="str">
            <v>RUAUD</v>
          </cell>
          <cell r="G330">
            <v>4</v>
          </cell>
        </row>
        <row r="331">
          <cell r="B331" t="str">
            <v>DESCOUTURES</v>
          </cell>
          <cell r="G331">
            <v>4</v>
          </cell>
        </row>
        <row r="332">
          <cell r="B332" t="str">
            <v>DIDIUS</v>
          </cell>
          <cell r="G332">
            <v>4</v>
          </cell>
        </row>
        <row r="333">
          <cell r="B333" t="str">
            <v>DUPUY</v>
          </cell>
          <cell r="G333">
            <v>4</v>
          </cell>
        </row>
        <row r="334">
          <cell r="B334" t="str">
            <v>GAUMONDIE</v>
          </cell>
          <cell r="G334">
            <v>4</v>
          </cell>
        </row>
        <row r="335">
          <cell r="B335" t="str">
            <v xml:space="preserve">MAZEAU </v>
          </cell>
          <cell r="G335">
            <v>4</v>
          </cell>
        </row>
        <row r="336">
          <cell r="B336" t="str">
            <v>QUANTY</v>
          </cell>
          <cell r="G336">
            <v>4</v>
          </cell>
        </row>
        <row r="337">
          <cell r="B337" t="str">
            <v>AUZEMERY</v>
          </cell>
          <cell r="G337">
            <v>5</v>
          </cell>
        </row>
        <row r="338">
          <cell r="B338" t="str">
            <v>BEYLY</v>
          </cell>
          <cell r="G338">
            <v>5</v>
          </cell>
        </row>
        <row r="339">
          <cell r="B339" t="str">
            <v>CHADELAS</v>
          </cell>
          <cell r="G339">
            <v>5</v>
          </cell>
        </row>
        <row r="340">
          <cell r="B340" t="str">
            <v>DADAT</v>
          </cell>
          <cell r="G340">
            <v>5</v>
          </cell>
        </row>
        <row r="341">
          <cell r="B341" t="str">
            <v>DEYSSET</v>
          </cell>
          <cell r="G341">
            <v>5</v>
          </cell>
        </row>
        <row r="342">
          <cell r="B342" t="str">
            <v>JOURDE</v>
          </cell>
          <cell r="G342">
            <v>5</v>
          </cell>
        </row>
        <row r="343">
          <cell r="B343" t="str">
            <v>LABESSE</v>
          </cell>
          <cell r="G343">
            <v>5</v>
          </cell>
        </row>
        <row r="344">
          <cell r="B344" t="str">
            <v>LEBLOIS</v>
          </cell>
          <cell r="G344">
            <v>5</v>
          </cell>
        </row>
        <row r="345">
          <cell r="B345" t="str">
            <v>MOREAU(D)</v>
          </cell>
          <cell r="G345">
            <v>5</v>
          </cell>
        </row>
        <row r="346">
          <cell r="B346" t="str">
            <v>BESSE</v>
          </cell>
          <cell r="G346">
            <v>6</v>
          </cell>
        </row>
        <row r="347">
          <cell r="B347" t="str">
            <v>BOUTET</v>
          </cell>
          <cell r="G347">
            <v>6</v>
          </cell>
        </row>
        <row r="348">
          <cell r="B348" t="str">
            <v>DENANOT</v>
          </cell>
          <cell r="G348">
            <v>6</v>
          </cell>
        </row>
        <row r="349">
          <cell r="B349" t="str">
            <v>FORGES</v>
          </cell>
          <cell r="G349">
            <v>6</v>
          </cell>
        </row>
        <row r="350">
          <cell r="B350" t="str">
            <v>GUYONNAUD</v>
          </cell>
          <cell r="G350">
            <v>6</v>
          </cell>
        </row>
        <row r="351">
          <cell r="B351" t="str">
            <v>JANICOT</v>
          </cell>
          <cell r="G351">
            <v>6</v>
          </cell>
        </row>
        <row r="352">
          <cell r="B352" t="str">
            <v>MOURGUET</v>
          </cell>
          <cell r="G352">
            <v>6</v>
          </cell>
        </row>
        <row r="353">
          <cell r="B353" t="str">
            <v>POMMARET</v>
          </cell>
          <cell r="G353">
            <v>6</v>
          </cell>
        </row>
        <row r="354">
          <cell r="B354" t="str">
            <v>RENON</v>
          </cell>
          <cell r="G354">
            <v>6</v>
          </cell>
        </row>
        <row r="355">
          <cell r="B355" t="str">
            <v>DUREISSEIX</v>
          </cell>
          <cell r="G355">
            <v>7</v>
          </cell>
        </row>
        <row r="356">
          <cell r="B356" t="str">
            <v>RIBIERE</v>
          </cell>
          <cell r="G356">
            <v>7</v>
          </cell>
        </row>
        <row r="357">
          <cell r="B357" t="str">
            <v>DELAGE</v>
          </cell>
          <cell r="G357">
            <v>8</v>
          </cell>
        </row>
        <row r="358">
          <cell r="B358" t="str">
            <v>FAYE</v>
          </cell>
          <cell r="G358">
            <v>8</v>
          </cell>
        </row>
        <row r="359">
          <cell r="B359" t="str">
            <v>REILHAC</v>
          </cell>
          <cell r="G359">
            <v>8</v>
          </cell>
        </row>
        <row r="360">
          <cell r="B360" t="str">
            <v>ROCHE</v>
          </cell>
          <cell r="G360">
            <v>8</v>
          </cell>
        </row>
        <row r="361">
          <cell r="B361" t="str">
            <v>VERGNOLE</v>
          </cell>
          <cell r="G361">
            <v>8</v>
          </cell>
        </row>
        <row r="362">
          <cell r="B362" t="str">
            <v>CHAMPARNAUD</v>
          </cell>
          <cell r="G362">
            <v>9</v>
          </cell>
        </row>
        <row r="363">
          <cell r="B363" t="str">
            <v>FAURE</v>
          </cell>
          <cell r="G363">
            <v>9</v>
          </cell>
        </row>
        <row r="364">
          <cell r="B364" t="str">
            <v>PICHON</v>
          </cell>
          <cell r="G364">
            <v>9</v>
          </cell>
        </row>
        <row r="365">
          <cell r="B365" t="str">
            <v>CAILLAUD</v>
          </cell>
          <cell r="G365">
            <v>10</v>
          </cell>
        </row>
        <row r="366">
          <cell r="B366" t="str">
            <v>DELAURENT</v>
          </cell>
          <cell r="G366">
            <v>10</v>
          </cell>
        </row>
        <row r="367">
          <cell r="B367" t="str">
            <v>POUTOUT</v>
          </cell>
          <cell r="G367">
            <v>11</v>
          </cell>
        </row>
        <row r="370">
          <cell r="C370" t="str">
            <v>11 enfants</v>
          </cell>
          <cell r="D370">
            <v>1</v>
          </cell>
        </row>
        <row r="371">
          <cell r="C371" t="str">
            <v>10 enfants</v>
          </cell>
          <cell r="D371">
            <v>2</v>
          </cell>
        </row>
        <row r="372">
          <cell r="C372" t="str">
            <v>9 enfants</v>
          </cell>
          <cell r="D372">
            <v>3</v>
          </cell>
        </row>
        <row r="373">
          <cell r="C373" t="str">
            <v>8 enfants</v>
          </cell>
          <cell r="D373">
            <v>5</v>
          </cell>
        </row>
        <row r="374">
          <cell r="C374" t="str">
            <v>7 enfants</v>
          </cell>
          <cell r="D374">
            <v>2</v>
          </cell>
        </row>
        <row r="375">
          <cell r="C375" t="str">
            <v>6 enfants</v>
          </cell>
          <cell r="D375">
            <v>9</v>
          </cell>
        </row>
        <row r="376">
          <cell r="C376" t="str">
            <v>5 enfants</v>
          </cell>
          <cell r="D376">
            <v>9</v>
          </cell>
        </row>
        <row r="377">
          <cell r="C377" t="str">
            <v>4 enfants</v>
          </cell>
          <cell r="D377">
            <v>13</v>
          </cell>
        </row>
        <row r="378">
          <cell r="C378" t="str">
            <v>3 enfants</v>
          </cell>
          <cell r="D378">
            <v>12</v>
          </cell>
        </row>
        <row r="379">
          <cell r="C379" t="str">
            <v>2 enfants</v>
          </cell>
          <cell r="D379">
            <v>7</v>
          </cell>
        </row>
        <row r="380">
          <cell r="C380" t="str">
            <v>1 enfant</v>
          </cell>
          <cell r="D380">
            <v>3</v>
          </cell>
        </row>
        <row r="490">
          <cell r="H490">
            <v>6</v>
          </cell>
          <cell r="I490" t="str">
            <v>Bourg</v>
          </cell>
        </row>
        <row r="491">
          <cell r="H491">
            <v>1</v>
          </cell>
          <cell r="I491" t="str">
            <v>Célicroux</v>
          </cell>
        </row>
        <row r="492">
          <cell r="H492">
            <v>2</v>
          </cell>
          <cell r="I492" t="str">
            <v>Cordelas</v>
          </cell>
        </row>
        <row r="493">
          <cell r="H493">
            <v>2</v>
          </cell>
          <cell r="I493" t="str">
            <v>Coubras</v>
          </cell>
        </row>
        <row r="494">
          <cell r="H494">
            <v>1</v>
          </cell>
          <cell r="I494" t="str">
            <v>Courbias</v>
          </cell>
        </row>
        <row r="495">
          <cell r="H495">
            <v>1</v>
          </cell>
          <cell r="I495" t="str">
            <v>Croix de la Lieue</v>
          </cell>
        </row>
        <row r="496">
          <cell r="H496">
            <v>5</v>
          </cell>
          <cell r="I496" t="str">
            <v>Croix Finor</v>
          </cell>
        </row>
        <row r="497">
          <cell r="H497">
            <v>1</v>
          </cell>
          <cell r="I497" t="str">
            <v>Echaudièras</v>
          </cell>
        </row>
        <row r="498">
          <cell r="H498">
            <v>8</v>
          </cell>
          <cell r="I498" t="str">
            <v>Fargeas</v>
          </cell>
        </row>
        <row r="499">
          <cell r="H499">
            <v>1</v>
          </cell>
          <cell r="I499" t="str">
            <v>Forêt</v>
          </cell>
        </row>
        <row r="500">
          <cell r="H500">
            <v>1</v>
          </cell>
          <cell r="I500" t="str">
            <v>La Beausserie</v>
          </cell>
        </row>
        <row r="501">
          <cell r="H501">
            <v>1</v>
          </cell>
          <cell r="I501" t="str">
            <v>La Longe</v>
          </cell>
        </row>
        <row r="502">
          <cell r="H502">
            <v>1</v>
          </cell>
          <cell r="I502" t="str">
            <v>La Quintaine</v>
          </cell>
        </row>
        <row r="503">
          <cell r="H503">
            <v>2</v>
          </cell>
          <cell r="I503" t="str">
            <v>Lavaud</v>
          </cell>
        </row>
        <row r="504">
          <cell r="H504">
            <v>2</v>
          </cell>
          <cell r="I504" t="str">
            <v>Le Buisson</v>
          </cell>
        </row>
        <row r="505">
          <cell r="H505">
            <v>1</v>
          </cell>
          <cell r="I505" t="str">
            <v>Le Prouet</v>
          </cell>
        </row>
        <row r="506">
          <cell r="H506">
            <v>1</v>
          </cell>
          <cell r="I506" t="str">
            <v>Les Prades</v>
          </cell>
        </row>
        <row r="507">
          <cell r="H507">
            <v>5</v>
          </cell>
          <cell r="I507" t="str">
            <v>Les Vignes</v>
          </cell>
        </row>
        <row r="508">
          <cell r="H508">
            <v>1</v>
          </cell>
          <cell r="I508" t="str">
            <v>Manderesse</v>
          </cell>
        </row>
        <row r="509">
          <cell r="H509">
            <v>1</v>
          </cell>
          <cell r="I509" t="str">
            <v>Marliat</v>
          </cell>
        </row>
        <row r="510">
          <cell r="H510">
            <v>1</v>
          </cell>
          <cell r="I510" t="str">
            <v>Maschambart</v>
          </cell>
        </row>
        <row r="511">
          <cell r="H511">
            <v>1</v>
          </cell>
          <cell r="I511" t="str">
            <v>Mas-la-Côte</v>
          </cell>
        </row>
        <row r="512">
          <cell r="H512">
            <v>4</v>
          </cell>
          <cell r="I512" t="str">
            <v>Morpiénas</v>
          </cell>
        </row>
        <row r="513">
          <cell r="H513">
            <v>1</v>
          </cell>
          <cell r="I513" t="str">
            <v>Petit Buisson</v>
          </cell>
        </row>
        <row r="514">
          <cell r="H514">
            <v>1</v>
          </cell>
          <cell r="I514" t="str">
            <v xml:space="preserve">Peyrazet </v>
          </cell>
        </row>
        <row r="515">
          <cell r="H515">
            <v>1</v>
          </cell>
          <cell r="I515" t="str">
            <v>Pont de Lavaud</v>
          </cell>
        </row>
        <row r="516">
          <cell r="H516">
            <v>1</v>
          </cell>
          <cell r="I516" t="str">
            <v>Pré Gayaud</v>
          </cell>
        </row>
        <row r="517">
          <cell r="H517">
            <v>2</v>
          </cell>
          <cell r="I517" t="str">
            <v>Rue Basse</v>
          </cell>
        </row>
        <row r="518">
          <cell r="H518">
            <v>2</v>
          </cell>
          <cell r="I518" t="str">
            <v>Rue Haute</v>
          </cell>
        </row>
        <row r="519">
          <cell r="H519">
            <v>5</v>
          </cell>
          <cell r="I519" t="str">
            <v>PANAZOL</v>
          </cell>
        </row>
        <row r="520">
          <cell r="H520">
            <v>4</v>
          </cell>
          <cell r="I520" t="str">
            <v>LIMOGES</v>
          </cell>
        </row>
        <row r="521">
          <cell r="H521">
            <v>1</v>
          </cell>
          <cell r="I521" t="str">
            <v>PARIS</v>
          </cell>
        </row>
        <row r="522">
          <cell r="H522">
            <v>1</v>
          </cell>
          <cell r="I522" t="str">
            <v>SAINT-JUST</v>
          </cell>
        </row>
        <row r="523">
          <cell r="H523">
            <v>1</v>
          </cell>
          <cell r="I523" t="str">
            <v>SAINT-MAUR</v>
          </cell>
        </row>
        <row r="688">
          <cell r="H688">
            <v>46</v>
          </cell>
          <cell r="I688">
            <v>24</v>
          </cell>
        </row>
        <row r="689">
          <cell r="H689" t="str">
            <v>Célibataire</v>
          </cell>
          <cell r="I689" t="str">
            <v>Marié</v>
          </cell>
        </row>
        <row r="765">
          <cell r="H765" t="str">
            <v>Degré 5 : bachelier, licencié, etc. (avec indication de diplôme)</v>
          </cell>
          <cell r="I765">
            <v>1</v>
          </cell>
        </row>
        <row r="766">
          <cell r="H766" t="str">
            <v>Degré 4 : a obtenu le brevet de l'enseignement primaire</v>
          </cell>
          <cell r="I766">
            <v>0</v>
          </cell>
        </row>
        <row r="767">
          <cell r="H767" t="str">
            <v>Degré 3 : possède une instruction primaire plus développée</v>
          </cell>
          <cell r="I767">
            <v>40</v>
          </cell>
        </row>
        <row r="768">
          <cell r="H768" t="str">
            <v>Degré 2 : sait lire et écrire</v>
          </cell>
          <cell r="I768">
            <v>22</v>
          </cell>
        </row>
        <row r="769">
          <cell r="H769" t="str">
            <v>Degré 1 : sait lire seulement</v>
          </cell>
          <cell r="I769">
            <v>4</v>
          </cell>
        </row>
        <row r="770">
          <cell r="H770" t="str">
            <v>Degré 0 : ne sait ni lire ni écrire</v>
          </cell>
          <cell r="I770">
            <v>2</v>
          </cell>
        </row>
        <row r="771">
          <cell r="H771" t="str">
            <v>Non renseigné</v>
          </cell>
          <cell r="I771">
            <v>1</v>
          </cell>
        </row>
        <row r="838">
          <cell r="H838" t="str">
            <v>Cultivateur</v>
          </cell>
          <cell r="I838">
            <v>44</v>
          </cell>
        </row>
        <row r="839">
          <cell r="H839" t="str">
            <v xml:space="preserve">Jardinier </v>
          </cell>
          <cell r="I839">
            <v>2</v>
          </cell>
        </row>
        <row r="840">
          <cell r="H840" t="str">
            <v>Journalier</v>
          </cell>
          <cell r="I840">
            <v>1</v>
          </cell>
        </row>
        <row r="841">
          <cell r="H841" t="str">
            <v xml:space="preserve">Charpentier </v>
          </cell>
          <cell r="I841">
            <v>1</v>
          </cell>
        </row>
        <row r="842">
          <cell r="H842" t="str">
            <v>Ébéniste</v>
          </cell>
          <cell r="I842">
            <v>2</v>
          </cell>
        </row>
        <row r="843">
          <cell r="H843" t="str">
            <v>Menuisier</v>
          </cell>
          <cell r="I843">
            <v>1</v>
          </cell>
        </row>
        <row r="844">
          <cell r="H844" t="str">
            <v>Calibreur</v>
          </cell>
          <cell r="I844">
            <v>1</v>
          </cell>
        </row>
        <row r="845">
          <cell r="H845" t="str">
            <v>Monteur éléctricien mécanicien</v>
          </cell>
          <cell r="I845">
            <v>1</v>
          </cell>
        </row>
        <row r="846">
          <cell r="H846" t="str">
            <v>Maçon</v>
          </cell>
          <cell r="I846">
            <v>1</v>
          </cell>
        </row>
        <row r="847">
          <cell r="H847" t="str">
            <v>Platrier maçon</v>
          </cell>
          <cell r="I847">
            <v>1</v>
          </cell>
        </row>
        <row r="848">
          <cell r="H848" t="str">
            <v xml:space="preserve">Platrier </v>
          </cell>
          <cell r="I848">
            <v>2</v>
          </cell>
        </row>
        <row r="849">
          <cell r="H849" t="str">
            <v>Coupeur en chaussures</v>
          </cell>
          <cell r="I849">
            <v>1</v>
          </cell>
        </row>
        <row r="850">
          <cell r="H850" t="str">
            <v>Fileur sur porcelaine</v>
          </cell>
          <cell r="I850">
            <v>4</v>
          </cell>
        </row>
        <row r="851">
          <cell r="H851" t="str">
            <v>Ouvrier d'art</v>
          </cell>
          <cell r="I851">
            <v>1</v>
          </cell>
        </row>
        <row r="852">
          <cell r="H852" t="str">
            <v>Porcelainier</v>
          </cell>
          <cell r="I852">
            <v>1</v>
          </cell>
        </row>
        <row r="853">
          <cell r="H853" t="str">
            <v>Comptable</v>
          </cell>
          <cell r="I853">
            <v>1</v>
          </cell>
        </row>
        <row r="854">
          <cell r="H854" t="str">
            <v>Clerc de notaire</v>
          </cell>
          <cell r="I854">
            <v>1</v>
          </cell>
        </row>
        <row r="855">
          <cell r="H855" t="str">
            <v>Sténo-dactylographe</v>
          </cell>
          <cell r="I855">
            <v>1</v>
          </cell>
        </row>
        <row r="856">
          <cell r="H856" t="str">
            <v>Valet de chambre</v>
          </cell>
          <cell r="I856">
            <v>1</v>
          </cell>
        </row>
        <row r="857">
          <cell r="H857" t="str">
            <v>Engagé volontaire</v>
          </cell>
          <cell r="I857">
            <v>1</v>
          </cell>
        </row>
        <row r="858">
          <cell r="H858" t="str">
            <v>Non renseigné</v>
          </cell>
          <cell r="I858">
            <v>1</v>
          </cell>
        </row>
        <row r="915">
          <cell r="G915">
            <v>1.51</v>
          </cell>
          <cell r="H915">
            <v>1</v>
          </cell>
        </row>
        <row r="916">
          <cell r="G916">
            <v>1.52</v>
          </cell>
          <cell r="H916">
            <v>1</v>
          </cell>
        </row>
        <row r="917">
          <cell r="G917">
            <v>1.53</v>
          </cell>
          <cell r="H917">
            <v>1</v>
          </cell>
        </row>
        <row r="918">
          <cell r="G918">
            <v>1.54</v>
          </cell>
          <cell r="H918">
            <v>0</v>
          </cell>
        </row>
        <row r="919">
          <cell r="G919">
            <v>1.55</v>
          </cell>
          <cell r="H919">
            <v>0</v>
          </cell>
        </row>
        <row r="920">
          <cell r="G920">
            <v>1.56</v>
          </cell>
          <cell r="H920">
            <v>1</v>
          </cell>
        </row>
        <row r="921">
          <cell r="G921">
            <v>1.57</v>
          </cell>
          <cell r="H921">
            <v>2</v>
          </cell>
        </row>
        <row r="922">
          <cell r="G922">
            <v>1.58</v>
          </cell>
          <cell r="H922">
            <v>3</v>
          </cell>
        </row>
        <row r="923">
          <cell r="G923">
            <v>1.59</v>
          </cell>
          <cell r="H923">
            <v>3</v>
          </cell>
        </row>
        <row r="924">
          <cell r="G924">
            <v>1.6</v>
          </cell>
          <cell r="H924">
            <v>3</v>
          </cell>
        </row>
        <row r="925">
          <cell r="G925">
            <v>1.61</v>
          </cell>
          <cell r="H925">
            <v>1</v>
          </cell>
        </row>
        <row r="926">
          <cell r="G926">
            <v>1.62</v>
          </cell>
          <cell r="H926">
            <v>4</v>
          </cell>
        </row>
        <row r="927">
          <cell r="G927">
            <v>1.63</v>
          </cell>
          <cell r="H927">
            <v>5</v>
          </cell>
        </row>
        <row r="928">
          <cell r="G928">
            <v>1.64</v>
          </cell>
          <cell r="H928">
            <v>4</v>
          </cell>
        </row>
        <row r="929">
          <cell r="G929">
            <v>1.65</v>
          </cell>
          <cell r="H929">
            <v>5</v>
          </cell>
        </row>
        <row r="930">
          <cell r="G930">
            <v>1.66</v>
          </cell>
          <cell r="H930">
            <v>5</v>
          </cell>
        </row>
        <row r="931">
          <cell r="G931">
            <v>1.67</v>
          </cell>
          <cell r="H931">
            <v>4</v>
          </cell>
        </row>
        <row r="932">
          <cell r="G932">
            <v>1.68</v>
          </cell>
          <cell r="H932">
            <v>2</v>
          </cell>
        </row>
        <row r="933">
          <cell r="G933">
            <v>1.69</v>
          </cell>
          <cell r="H933">
            <v>1</v>
          </cell>
        </row>
        <row r="934">
          <cell r="G934">
            <v>1.7</v>
          </cell>
          <cell r="H934">
            <v>5</v>
          </cell>
        </row>
        <row r="935">
          <cell r="G935">
            <v>1.71</v>
          </cell>
          <cell r="H935">
            <v>9</v>
          </cell>
        </row>
        <row r="936">
          <cell r="G936">
            <v>1.72</v>
          </cell>
          <cell r="H936">
            <v>3</v>
          </cell>
        </row>
        <row r="937">
          <cell r="G937">
            <v>1.73</v>
          </cell>
          <cell r="H937">
            <v>1</v>
          </cell>
        </row>
        <row r="938">
          <cell r="G938">
            <v>1.74</v>
          </cell>
          <cell r="H938">
            <v>1</v>
          </cell>
        </row>
        <row r="939">
          <cell r="G939">
            <v>1.75</v>
          </cell>
          <cell r="H939">
            <v>1</v>
          </cell>
        </row>
        <row r="940">
          <cell r="G940">
            <v>1.76</v>
          </cell>
          <cell r="H940">
            <v>1</v>
          </cell>
        </row>
        <row r="941">
          <cell r="G941" t="str">
            <v>N.R.</v>
          </cell>
          <cell r="H941">
            <v>3</v>
          </cell>
        </row>
        <row r="1145">
          <cell r="I1145" t="str">
            <v>Cheveux bruns</v>
          </cell>
        </row>
        <row r="1146">
          <cell r="I1146">
            <v>5</v>
          </cell>
        </row>
        <row r="1165">
          <cell r="I1165">
            <v>2</v>
          </cell>
        </row>
        <row r="1166">
          <cell r="I1166">
            <v>2</v>
          </cell>
        </row>
        <row r="1167">
          <cell r="I1167">
            <v>4</v>
          </cell>
        </row>
        <row r="1168">
          <cell r="I1168">
            <v>1</v>
          </cell>
        </row>
        <row r="1169">
          <cell r="I1169">
            <v>1</v>
          </cell>
        </row>
        <row r="1170">
          <cell r="I1170">
            <v>29</v>
          </cell>
        </row>
        <row r="1187">
          <cell r="I1187">
            <v>1</v>
          </cell>
        </row>
        <row r="1188">
          <cell r="I1188">
            <v>1</v>
          </cell>
        </row>
        <row r="1189">
          <cell r="I1189">
            <v>8</v>
          </cell>
        </row>
        <row r="1191">
          <cell r="I1191" t="str">
            <v>Cheveux châtains foncés</v>
          </cell>
        </row>
        <row r="1192">
          <cell r="I1192">
            <v>7</v>
          </cell>
        </row>
        <row r="1196">
          <cell r="I1196">
            <v>1</v>
          </cell>
        </row>
        <row r="1197">
          <cell r="I1197">
            <v>12</v>
          </cell>
        </row>
        <row r="1207">
          <cell r="I1207">
            <v>6</v>
          </cell>
        </row>
        <row r="1208">
          <cell r="I1208" t="str">
            <v>Cheveux roux</v>
          </cell>
        </row>
        <row r="1209">
          <cell r="I1209">
            <v>1</v>
          </cell>
        </row>
      </sheetData>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6"/>
  <sheetViews>
    <sheetView topLeftCell="A99" workbookViewId="0">
      <selection activeCell="G106" sqref="G106"/>
    </sheetView>
  </sheetViews>
  <sheetFormatPr baseColWidth="10" defaultRowHeight="15" x14ac:dyDescent="0.25"/>
  <cols>
    <col min="1" max="1" width="3.85546875" style="36" customWidth="1"/>
    <col min="2" max="2" width="19.28515625" customWidth="1"/>
    <col min="3" max="3" width="19.42578125" customWidth="1"/>
    <col min="4" max="4" width="19.5703125" customWidth="1"/>
    <col min="5" max="6" width="11.42578125" style="53"/>
    <col min="7" max="7" width="19.140625" customWidth="1"/>
    <col min="9" max="9" width="6.140625" customWidth="1"/>
    <col min="10" max="10" width="9.42578125" customWidth="1"/>
    <col min="11" max="11" width="12.5703125" customWidth="1"/>
    <col min="13" max="13" width="19.7109375" customWidth="1"/>
    <col min="15" max="15" width="25.140625" customWidth="1"/>
    <col min="16" max="16" width="22.42578125" customWidth="1"/>
    <col min="17" max="17" width="55.28515625" customWidth="1"/>
  </cols>
  <sheetData>
    <row r="1" spans="1:20" s="35" customFormat="1" ht="18.75" x14ac:dyDescent="0.3">
      <c r="A1" s="41" t="s">
        <v>496</v>
      </c>
      <c r="B1" s="42"/>
      <c r="C1" s="42"/>
      <c r="D1" s="42"/>
      <c r="E1" s="52"/>
      <c r="F1" s="52"/>
      <c r="G1" s="42"/>
      <c r="H1" s="42"/>
      <c r="I1" s="42"/>
      <c r="J1" s="42"/>
      <c r="K1" s="42"/>
      <c r="L1" s="42"/>
      <c r="M1" s="42"/>
      <c r="N1" s="42"/>
      <c r="O1" s="42"/>
      <c r="P1" s="42"/>
      <c r="Q1" s="42"/>
      <c r="R1" s="42"/>
      <c r="S1" s="42"/>
      <c r="T1" s="42"/>
    </row>
    <row r="2" spans="1:20" s="35" customFormat="1" x14ac:dyDescent="0.25">
      <c r="A2" s="36"/>
      <c r="E2" s="53"/>
      <c r="F2" s="53"/>
    </row>
    <row r="3" spans="1:20" ht="15" customHeight="1" x14ac:dyDescent="0.25">
      <c r="A3" s="37" t="s">
        <v>378</v>
      </c>
    </row>
    <row r="4" spans="1:20" ht="15" customHeight="1" x14ac:dyDescent="0.25"/>
    <row r="5" spans="1:20" ht="15" customHeight="1" x14ac:dyDescent="0.25">
      <c r="A5" s="59" t="s">
        <v>392</v>
      </c>
      <c r="B5" s="2" t="s">
        <v>0</v>
      </c>
      <c r="C5" s="2" t="s">
        <v>1</v>
      </c>
      <c r="D5" s="2" t="s">
        <v>659</v>
      </c>
      <c r="E5" s="54" t="s">
        <v>381</v>
      </c>
      <c r="F5" s="54" t="s">
        <v>380</v>
      </c>
      <c r="G5" s="2" t="s">
        <v>3</v>
      </c>
      <c r="H5" s="2" t="s">
        <v>386</v>
      </c>
      <c r="I5" s="2" t="s">
        <v>5</v>
      </c>
      <c r="J5" s="2" t="s">
        <v>6</v>
      </c>
      <c r="K5" s="2" t="s">
        <v>7</v>
      </c>
      <c r="L5" s="2" t="s">
        <v>8</v>
      </c>
      <c r="M5" s="2" t="s">
        <v>327</v>
      </c>
      <c r="N5" s="2" t="s">
        <v>10</v>
      </c>
      <c r="O5" s="2" t="s">
        <v>11</v>
      </c>
      <c r="P5" s="2" t="s">
        <v>12</v>
      </c>
      <c r="Q5" s="2" t="s">
        <v>13</v>
      </c>
      <c r="R5" s="2" t="s">
        <v>14</v>
      </c>
      <c r="S5" s="2" t="s">
        <v>429</v>
      </c>
      <c r="T5" s="2" t="s">
        <v>15</v>
      </c>
    </row>
    <row r="6" spans="1:20" ht="15" customHeight="1" x14ac:dyDescent="0.25">
      <c r="A6" s="44">
        <v>1</v>
      </c>
      <c r="B6" s="4" t="s">
        <v>16</v>
      </c>
      <c r="C6" s="4" t="s">
        <v>17</v>
      </c>
      <c r="D6" s="43" t="s">
        <v>18</v>
      </c>
      <c r="E6" s="55" t="s">
        <v>2</v>
      </c>
      <c r="F6" s="77" t="s">
        <v>382</v>
      </c>
      <c r="G6" s="4" t="s">
        <v>19</v>
      </c>
      <c r="H6" s="4" t="s">
        <v>20</v>
      </c>
      <c r="I6" s="3">
        <v>1895</v>
      </c>
      <c r="J6" s="3">
        <v>2700</v>
      </c>
      <c r="K6" s="4" t="s">
        <v>21</v>
      </c>
      <c r="L6" s="4" t="s">
        <v>22</v>
      </c>
      <c r="M6" s="51" t="s">
        <v>23</v>
      </c>
      <c r="N6" s="6">
        <v>5772</v>
      </c>
      <c r="O6" s="4" t="s">
        <v>24</v>
      </c>
      <c r="P6" s="4" t="s">
        <v>25</v>
      </c>
      <c r="Q6" s="4" t="s">
        <v>26</v>
      </c>
      <c r="R6" s="6">
        <v>6661</v>
      </c>
      <c r="S6" s="50" t="s">
        <v>18</v>
      </c>
      <c r="T6" s="11">
        <v>7265</v>
      </c>
    </row>
    <row r="7" spans="1:20" ht="15" customHeight="1" x14ac:dyDescent="0.25">
      <c r="A7" s="44">
        <v>2</v>
      </c>
      <c r="B7" s="4" t="s">
        <v>27</v>
      </c>
      <c r="C7" s="4" t="s">
        <v>28</v>
      </c>
      <c r="D7" s="43" t="s">
        <v>18</v>
      </c>
      <c r="E7" s="55" t="s">
        <v>2</v>
      </c>
      <c r="F7" s="77" t="s">
        <v>382</v>
      </c>
      <c r="G7" s="4" t="s">
        <v>19</v>
      </c>
      <c r="H7" s="4" t="s">
        <v>29</v>
      </c>
      <c r="I7" s="3">
        <v>1913</v>
      </c>
      <c r="J7" s="3">
        <v>2261</v>
      </c>
      <c r="K7" s="4" t="s">
        <v>21</v>
      </c>
      <c r="L7" s="4" t="s">
        <v>30</v>
      </c>
      <c r="M7" s="49" t="s">
        <v>18</v>
      </c>
      <c r="N7" s="6">
        <v>5946</v>
      </c>
      <c r="O7" s="4" t="s">
        <v>31</v>
      </c>
      <c r="P7" s="4" t="s">
        <v>32</v>
      </c>
      <c r="Q7" s="4" t="s">
        <v>33</v>
      </c>
      <c r="R7" s="12">
        <v>6658</v>
      </c>
      <c r="S7" s="50" t="s">
        <v>18</v>
      </c>
      <c r="T7" s="10"/>
    </row>
    <row r="8" spans="1:20" ht="15" customHeight="1" x14ac:dyDescent="0.25">
      <c r="A8" s="44">
        <v>3</v>
      </c>
      <c r="B8" s="4" t="s">
        <v>34</v>
      </c>
      <c r="C8" s="4" t="s">
        <v>383</v>
      </c>
      <c r="D8" s="43" t="s">
        <v>18</v>
      </c>
      <c r="E8" s="55" t="s">
        <v>2</v>
      </c>
      <c r="F8" s="7">
        <v>1</v>
      </c>
      <c r="G8" s="4" t="s">
        <v>19</v>
      </c>
      <c r="H8" s="4" t="s">
        <v>35</v>
      </c>
      <c r="I8" s="3">
        <v>1906</v>
      </c>
      <c r="J8" s="3">
        <v>69</v>
      </c>
      <c r="K8" s="4" t="s">
        <v>21</v>
      </c>
      <c r="L8" s="4" t="s">
        <v>36</v>
      </c>
      <c r="M8" s="49" t="s">
        <v>18</v>
      </c>
      <c r="N8" s="6">
        <v>5647</v>
      </c>
      <c r="O8" s="4" t="s">
        <v>37</v>
      </c>
      <c r="P8" s="4" t="s">
        <v>38</v>
      </c>
      <c r="Q8" s="4" t="s">
        <v>33</v>
      </c>
      <c r="R8" s="12">
        <v>6540</v>
      </c>
      <c r="S8" s="8" t="s">
        <v>21</v>
      </c>
      <c r="T8" s="11">
        <v>7816</v>
      </c>
    </row>
    <row r="9" spans="1:20" ht="15" customHeight="1" x14ac:dyDescent="0.25">
      <c r="A9" s="44">
        <v>4</v>
      </c>
      <c r="B9" s="4" t="s">
        <v>39</v>
      </c>
      <c r="C9" s="4" t="s">
        <v>40</v>
      </c>
      <c r="D9" s="43" t="s">
        <v>18</v>
      </c>
      <c r="E9" s="55" t="s">
        <v>2</v>
      </c>
      <c r="F9" s="77" t="s">
        <v>382</v>
      </c>
      <c r="G9" s="4" t="s">
        <v>19</v>
      </c>
      <c r="H9" s="4" t="s">
        <v>41</v>
      </c>
      <c r="I9" s="3">
        <v>1903</v>
      </c>
      <c r="J9" s="3">
        <v>2413</v>
      </c>
      <c r="K9" s="4" t="s">
        <v>21</v>
      </c>
      <c r="L9" s="4" t="s">
        <v>42</v>
      </c>
      <c r="M9" s="51" t="s">
        <v>387</v>
      </c>
      <c r="N9" s="6">
        <v>6327</v>
      </c>
      <c r="O9" s="4" t="s">
        <v>43</v>
      </c>
      <c r="P9" s="4" t="s">
        <v>25</v>
      </c>
      <c r="Q9" s="4" t="s">
        <v>33</v>
      </c>
      <c r="R9" s="12">
        <v>6489</v>
      </c>
      <c r="S9" s="50" t="s">
        <v>18</v>
      </c>
      <c r="T9" s="11">
        <v>7141</v>
      </c>
    </row>
    <row r="10" spans="1:20" ht="15" customHeight="1" x14ac:dyDescent="0.25">
      <c r="A10" s="44">
        <v>5</v>
      </c>
      <c r="B10" s="4" t="s">
        <v>44</v>
      </c>
      <c r="C10" s="4" t="s">
        <v>45</v>
      </c>
      <c r="D10" s="43" t="s">
        <v>18</v>
      </c>
      <c r="E10" s="7">
        <v>1</v>
      </c>
      <c r="F10" s="7">
        <v>2</v>
      </c>
      <c r="G10" s="4" t="s">
        <v>19</v>
      </c>
      <c r="H10" s="4" t="s">
        <v>660</v>
      </c>
      <c r="I10" s="3">
        <v>1913</v>
      </c>
      <c r="J10" s="3">
        <v>2267</v>
      </c>
      <c r="K10" s="4" t="s">
        <v>21</v>
      </c>
      <c r="L10" s="4" t="s">
        <v>46</v>
      </c>
      <c r="M10" s="49" t="s">
        <v>18</v>
      </c>
      <c r="N10" s="6">
        <v>7485</v>
      </c>
      <c r="O10" s="4" t="s">
        <v>18</v>
      </c>
      <c r="P10" s="4" t="s">
        <v>47</v>
      </c>
      <c r="Q10" s="4" t="s">
        <v>48</v>
      </c>
      <c r="R10" s="12">
        <v>7485</v>
      </c>
      <c r="S10" s="50" t="s">
        <v>18</v>
      </c>
      <c r="T10" s="10"/>
    </row>
    <row r="11" spans="1:20" ht="15" customHeight="1" x14ac:dyDescent="0.25">
      <c r="A11" s="44">
        <v>6</v>
      </c>
      <c r="B11" s="4" t="s">
        <v>49</v>
      </c>
      <c r="C11" s="4" t="s">
        <v>17</v>
      </c>
      <c r="D11" s="43" t="s">
        <v>18</v>
      </c>
      <c r="E11" s="55" t="s">
        <v>2</v>
      </c>
      <c r="F11" s="77" t="s">
        <v>382</v>
      </c>
      <c r="G11" s="4" t="s">
        <v>19</v>
      </c>
      <c r="H11" s="4" t="s">
        <v>50</v>
      </c>
      <c r="I11" s="3">
        <v>1917</v>
      </c>
      <c r="J11" s="3">
        <v>2576</v>
      </c>
      <c r="K11" s="4" t="s">
        <v>21</v>
      </c>
      <c r="L11" s="4" t="s">
        <v>51</v>
      </c>
      <c r="M11" s="51" t="s">
        <v>52</v>
      </c>
      <c r="N11" s="6">
        <v>6776</v>
      </c>
      <c r="O11" s="4" t="s">
        <v>53</v>
      </c>
      <c r="P11" s="4" t="s">
        <v>54</v>
      </c>
      <c r="Q11" s="4" t="s">
        <v>33</v>
      </c>
      <c r="R11" s="12">
        <v>6890</v>
      </c>
      <c r="S11" s="50" t="s">
        <v>18</v>
      </c>
      <c r="T11" s="10"/>
    </row>
    <row r="12" spans="1:20" ht="15" customHeight="1" x14ac:dyDescent="0.25">
      <c r="A12" s="44">
        <v>7</v>
      </c>
      <c r="B12" s="4" t="s">
        <v>55</v>
      </c>
      <c r="C12" s="4" t="s">
        <v>56</v>
      </c>
      <c r="D12" s="43" t="s">
        <v>18</v>
      </c>
      <c r="E12" s="55" t="s">
        <v>2</v>
      </c>
      <c r="F12" s="77" t="s">
        <v>382</v>
      </c>
      <c r="G12" s="4" t="s">
        <v>57</v>
      </c>
      <c r="H12" s="4" t="s">
        <v>58</v>
      </c>
      <c r="I12" s="3">
        <v>1911</v>
      </c>
      <c r="J12" s="3">
        <v>372</v>
      </c>
      <c r="K12" s="4" t="s">
        <v>21</v>
      </c>
      <c r="L12" s="4" t="s">
        <v>59</v>
      </c>
      <c r="M12" s="51" t="s">
        <v>60</v>
      </c>
      <c r="N12" s="6">
        <v>5354</v>
      </c>
      <c r="O12" s="4" t="s">
        <v>61</v>
      </c>
      <c r="P12" s="4" t="s">
        <v>62</v>
      </c>
      <c r="Q12" s="4" t="s">
        <v>63</v>
      </c>
      <c r="R12" s="12">
        <v>7462</v>
      </c>
      <c r="S12" s="50" t="s">
        <v>18</v>
      </c>
      <c r="T12" s="11">
        <v>8274</v>
      </c>
    </row>
    <row r="13" spans="1:20" ht="15" customHeight="1" x14ac:dyDescent="0.25">
      <c r="A13" s="44">
        <v>8</v>
      </c>
      <c r="B13" s="4" t="s">
        <v>64</v>
      </c>
      <c r="C13" s="4" t="s">
        <v>410</v>
      </c>
      <c r="D13" s="43" t="s">
        <v>18</v>
      </c>
      <c r="E13" s="55" t="s">
        <v>2</v>
      </c>
      <c r="F13" s="77" t="s">
        <v>382</v>
      </c>
      <c r="G13" s="4" t="s">
        <v>66</v>
      </c>
      <c r="H13" s="4" t="s">
        <v>67</v>
      </c>
      <c r="I13" s="3">
        <v>1910</v>
      </c>
      <c r="J13" s="3">
        <v>80</v>
      </c>
      <c r="K13" s="4" t="s">
        <v>21</v>
      </c>
      <c r="L13" s="4" t="s">
        <v>68</v>
      </c>
      <c r="M13" s="40" t="s">
        <v>69</v>
      </c>
      <c r="N13" s="6">
        <v>5354</v>
      </c>
      <c r="O13" s="4" t="s">
        <v>70</v>
      </c>
      <c r="P13" s="4" t="s">
        <v>62</v>
      </c>
      <c r="Q13" s="4" t="s">
        <v>71</v>
      </c>
      <c r="R13" s="12">
        <v>5910</v>
      </c>
      <c r="S13" s="50" t="s">
        <v>18</v>
      </c>
      <c r="T13" s="10"/>
    </row>
    <row r="14" spans="1:20" ht="15" customHeight="1" x14ac:dyDescent="0.25">
      <c r="A14" s="44">
        <v>9</v>
      </c>
      <c r="B14" s="4" t="s">
        <v>64</v>
      </c>
      <c r="C14" s="4" t="s">
        <v>28</v>
      </c>
      <c r="D14" s="43" t="s">
        <v>18</v>
      </c>
      <c r="E14" s="55" t="s">
        <v>2</v>
      </c>
      <c r="F14" s="77" t="s">
        <v>382</v>
      </c>
      <c r="G14" s="4" t="s">
        <v>19</v>
      </c>
      <c r="H14" s="4" t="s">
        <v>72</v>
      </c>
      <c r="I14" s="3">
        <v>1902</v>
      </c>
      <c r="J14" s="3">
        <v>1105</v>
      </c>
      <c r="K14" s="4" t="s">
        <v>21</v>
      </c>
      <c r="L14" s="4" t="s">
        <v>73</v>
      </c>
      <c r="M14" s="40" t="s">
        <v>69</v>
      </c>
      <c r="N14" s="6">
        <v>5747</v>
      </c>
      <c r="O14" s="4" t="s">
        <v>74</v>
      </c>
      <c r="P14" s="4" t="s">
        <v>25</v>
      </c>
      <c r="Q14" s="4" t="s">
        <v>75</v>
      </c>
      <c r="R14" s="12">
        <v>6194</v>
      </c>
      <c r="S14" s="50" t="s">
        <v>18</v>
      </c>
      <c r="T14" s="11">
        <v>7276</v>
      </c>
    </row>
    <row r="15" spans="1:20" ht="15" customHeight="1" x14ac:dyDescent="0.25">
      <c r="A15" s="44">
        <v>10</v>
      </c>
      <c r="B15" s="4" t="s">
        <v>76</v>
      </c>
      <c r="C15" s="4" t="s">
        <v>45</v>
      </c>
      <c r="D15" s="43" t="s">
        <v>18</v>
      </c>
      <c r="E15" s="55" t="s">
        <v>2</v>
      </c>
      <c r="F15" s="77" t="s">
        <v>382</v>
      </c>
      <c r="G15" s="4" t="s">
        <v>19</v>
      </c>
      <c r="H15" s="4" t="s">
        <v>77</v>
      </c>
      <c r="I15" s="3">
        <v>1902</v>
      </c>
      <c r="J15" s="3">
        <v>1234</v>
      </c>
      <c r="K15" s="4" t="s">
        <v>21</v>
      </c>
      <c r="L15" s="4" t="s">
        <v>78</v>
      </c>
      <c r="M15" s="39" t="s">
        <v>79</v>
      </c>
      <c r="N15" s="6">
        <v>6872</v>
      </c>
      <c r="O15" s="4" t="s">
        <v>80</v>
      </c>
      <c r="P15" s="4" t="s">
        <v>54</v>
      </c>
      <c r="Q15" s="4" t="s">
        <v>33</v>
      </c>
      <c r="R15" s="12">
        <v>7027</v>
      </c>
      <c r="S15" s="50" t="s">
        <v>18</v>
      </c>
      <c r="T15" s="11">
        <v>7633</v>
      </c>
    </row>
    <row r="16" spans="1:20" ht="15" customHeight="1" x14ac:dyDescent="0.25">
      <c r="A16" s="44">
        <v>11</v>
      </c>
      <c r="B16" s="4" t="s">
        <v>81</v>
      </c>
      <c r="C16" s="4" t="s">
        <v>82</v>
      </c>
      <c r="D16" s="43" t="s">
        <v>18</v>
      </c>
      <c r="E16" s="55" t="s">
        <v>2</v>
      </c>
      <c r="F16" s="77" t="s">
        <v>382</v>
      </c>
      <c r="G16" s="4" t="s">
        <v>19</v>
      </c>
      <c r="H16" s="4" t="s">
        <v>83</v>
      </c>
      <c r="I16" s="3">
        <v>1909</v>
      </c>
      <c r="J16" s="3">
        <v>1846</v>
      </c>
      <c r="K16" s="4" t="s">
        <v>84</v>
      </c>
      <c r="L16" s="4" t="s">
        <v>85</v>
      </c>
      <c r="M16" s="51" t="s">
        <v>86</v>
      </c>
      <c r="N16" s="6">
        <v>5383</v>
      </c>
      <c r="O16" s="4" t="s">
        <v>87</v>
      </c>
      <c r="P16" s="4" t="s">
        <v>25</v>
      </c>
      <c r="Q16" s="4" t="s">
        <v>33</v>
      </c>
      <c r="R16" s="12">
        <v>7631</v>
      </c>
      <c r="S16" s="50" t="s">
        <v>18</v>
      </c>
      <c r="T16" s="10"/>
    </row>
    <row r="17" spans="1:20" ht="15" customHeight="1" x14ac:dyDescent="0.25">
      <c r="A17" s="44">
        <v>12</v>
      </c>
      <c r="B17" s="4" t="s">
        <v>88</v>
      </c>
      <c r="C17" s="4" t="s">
        <v>89</v>
      </c>
      <c r="D17" s="43" t="s">
        <v>18</v>
      </c>
      <c r="E17" s="55" t="s">
        <v>2</v>
      </c>
      <c r="F17" s="77" t="s">
        <v>382</v>
      </c>
      <c r="G17" s="4" t="s">
        <v>19</v>
      </c>
      <c r="H17" s="5" t="s">
        <v>384</v>
      </c>
      <c r="I17" s="3">
        <v>1900</v>
      </c>
      <c r="J17" s="3">
        <v>800</v>
      </c>
      <c r="K17" s="4" t="s">
        <v>21</v>
      </c>
      <c r="L17" s="4" t="s">
        <v>90</v>
      </c>
      <c r="M17" s="8" t="s">
        <v>21</v>
      </c>
      <c r="N17" s="6">
        <v>5401</v>
      </c>
      <c r="O17" s="4" t="s">
        <v>91</v>
      </c>
      <c r="P17" s="4" t="s">
        <v>25</v>
      </c>
      <c r="Q17" s="5" t="s">
        <v>92</v>
      </c>
      <c r="R17" s="13">
        <v>5918</v>
      </c>
      <c r="S17" s="76" t="s">
        <v>18</v>
      </c>
      <c r="T17" s="10"/>
    </row>
    <row r="18" spans="1:20" ht="15" customHeight="1" x14ac:dyDescent="0.25">
      <c r="A18" s="44">
        <v>13</v>
      </c>
      <c r="B18" s="4" t="s">
        <v>93</v>
      </c>
      <c r="C18" s="4" t="s">
        <v>388</v>
      </c>
      <c r="D18" s="43" t="s">
        <v>18</v>
      </c>
      <c r="E18" s="7">
        <v>2</v>
      </c>
      <c r="F18" s="7">
        <v>3</v>
      </c>
      <c r="G18" s="4" t="s">
        <v>19</v>
      </c>
      <c r="H18" s="4" t="s">
        <v>94</v>
      </c>
      <c r="I18" s="3">
        <v>1917</v>
      </c>
      <c r="J18" s="3">
        <v>2610</v>
      </c>
      <c r="K18" s="4" t="s">
        <v>21</v>
      </c>
      <c r="L18" s="4" t="s">
        <v>95</v>
      </c>
      <c r="M18" s="51" t="s">
        <v>96</v>
      </c>
      <c r="N18" s="6">
        <v>7234</v>
      </c>
      <c r="O18" s="4" t="s">
        <v>18</v>
      </c>
      <c r="P18" s="4" t="s">
        <v>47</v>
      </c>
      <c r="Q18" s="4" t="s">
        <v>97</v>
      </c>
      <c r="R18" s="12">
        <v>6962</v>
      </c>
      <c r="S18" s="50" t="s">
        <v>18</v>
      </c>
      <c r="T18" s="10"/>
    </row>
    <row r="19" spans="1:20" ht="15" customHeight="1" x14ac:dyDescent="0.25">
      <c r="A19" s="44">
        <v>14</v>
      </c>
      <c r="B19" s="4" t="s">
        <v>98</v>
      </c>
      <c r="C19" s="4" t="s">
        <v>28</v>
      </c>
      <c r="D19" s="43" t="s">
        <v>18</v>
      </c>
      <c r="E19" s="55" t="s">
        <v>2</v>
      </c>
      <c r="F19" s="77" t="s">
        <v>382</v>
      </c>
      <c r="G19" s="4" t="s">
        <v>19</v>
      </c>
      <c r="H19" s="4" t="s">
        <v>99</v>
      </c>
      <c r="I19" s="3">
        <v>1909</v>
      </c>
      <c r="J19" s="3">
        <v>857</v>
      </c>
      <c r="K19" s="4" t="s">
        <v>21</v>
      </c>
      <c r="L19" s="4" t="s">
        <v>100</v>
      </c>
      <c r="M19" s="39" t="s">
        <v>79</v>
      </c>
      <c r="N19" s="6">
        <v>6771</v>
      </c>
      <c r="O19" s="4" t="s">
        <v>101</v>
      </c>
      <c r="P19" s="4" t="s">
        <v>25</v>
      </c>
      <c r="Q19" s="4" t="s">
        <v>102</v>
      </c>
      <c r="R19" s="12">
        <v>6890</v>
      </c>
      <c r="S19" s="50" t="s">
        <v>18</v>
      </c>
      <c r="T19" s="10"/>
    </row>
    <row r="20" spans="1:20" ht="15" customHeight="1" x14ac:dyDescent="0.25">
      <c r="A20" s="44">
        <v>15</v>
      </c>
      <c r="B20" s="4" t="s">
        <v>103</v>
      </c>
      <c r="C20" s="4" t="s">
        <v>89</v>
      </c>
      <c r="D20" s="43" t="s">
        <v>18</v>
      </c>
      <c r="E20" s="7">
        <v>3</v>
      </c>
      <c r="F20" s="7">
        <v>4</v>
      </c>
      <c r="G20" s="4" t="s">
        <v>19</v>
      </c>
      <c r="H20" s="4" t="s">
        <v>77</v>
      </c>
      <c r="I20" s="3">
        <v>1901</v>
      </c>
      <c r="J20" s="3">
        <v>2135</v>
      </c>
      <c r="K20" s="4" t="s">
        <v>21</v>
      </c>
      <c r="L20" s="4" t="s">
        <v>104</v>
      </c>
      <c r="M20" s="50" t="s">
        <v>18</v>
      </c>
      <c r="N20" s="6">
        <v>6718</v>
      </c>
      <c r="O20" s="4" t="s">
        <v>105</v>
      </c>
      <c r="P20" s="4" t="s">
        <v>106</v>
      </c>
      <c r="Q20" s="4" t="s">
        <v>107</v>
      </c>
      <c r="R20" s="12">
        <v>6794</v>
      </c>
      <c r="S20" s="14" t="s">
        <v>108</v>
      </c>
      <c r="T20" s="10"/>
    </row>
    <row r="21" spans="1:20" ht="15" customHeight="1" x14ac:dyDescent="0.25">
      <c r="A21" s="44">
        <v>16</v>
      </c>
      <c r="B21" s="4" t="s">
        <v>103</v>
      </c>
      <c r="C21" s="4" t="s">
        <v>109</v>
      </c>
      <c r="D21" s="43" t="s">
        <v>18</v>
      </c>
      <c r="E21" s="55" t="s">
        <v>2</v>
      </c>
      <c r="F21" s="7">
        <v>5</v>
      </c>
      <c r="G21" s="4" t="s">
        <v>19</v>
      </c>
      <c r="H21" s="24" t="s">
        <v>77</v>
      </c>
      <c r="I21" s="3">
        <v>1902</v>
      </c>
      <c r="J21" s="3">
        <v>1181</v>
      </c>
      <c r="K21" s="4" t="s">
        <v>21</v>
      </c>
      <c r="L21" s="4" t="s">
        <v>110</v>
      </c>
      <c r="M21" s="51" t="s">
        <v>111</v>
      </c>
      <c r="N21" s="6">
        <v>5378</v>
      </c>
      <c r="O21" s="4" t="s">
        <v>112</v>
      </c>
      <c r="P21" s="4" t="s">
        <v>113</v>
      </c>
      <c r="Q21" s="4" t="s">
        <v>114</v>
      </c>
      <c r="R21" s="12">
        <v>6967</v>
      </c>
      <c r="S21" s="14" t="s">
        <v>115</v>
      </c>
      <c r="T21" s="10"/>
    </row>
    <row r="22" spans="1:20" ht="15" customHeight="1" x14ac:dyDescent="0.25">
      <c r="A22" s="44">
        <v>17</v>
      </c>
      <c r="B22" s="4" t="s">
        <v>116</v>
      </c>
      <c r="C22" s="4" t="s">
        <v>117</v>
      </c>
      <c r="D22" s="43" t="s">
        <v>18</v>
      </c>
      <c r="E22" s="7">
        <v>4</v>
      </c>
      <c r="F22" s="7">
        <v>6</v>
      </c>
      <c r="G22" s="4" t="s">
        <v>19</v>
      </c>
      <c r="H22" s="4" t="s">
        <v>118</v>
      </c>
      <c r="I22" s="3">
        <v>1902</v>
      </c>
      <c r="J22" s="3">
        <v>1652</v>
      </c>
      <c r="K22" s="4" t="s">
        <v>21</v>
      </c>
      <c r="L22" s="4" t="s">
        <v>119</v>
      </c>
      <c r="M22" s="51" t="s">
        <v>120</v>
      </c>
      <c r="N22" s="6">
        <v>7107</v>
      </c>
      <c r="O22" s="4" t="s">
        <v>21</v>
      </c>
      <c r="P22" s="4" t="s">
        <v>47</v>
      </c>
      <c r="Q22" s="4" t="s">
        <v>121</v>
      </c>
      <c r="R22" s="12">
        <v>7172</v>
      </c>
      <c r="S22" s="50" t="s">
        <v>18</v>
      </c>
      <c r="T22" s="10"/>
    </row>
    <row r="23" spans="1:20" ht="15" customHeight="1" x14ac:dyDescent="0.25">
      <c r="A23" s="44">
        <v>18</v>
      </c>
      <c r="B23" s="4" t="s">
        <v>116</v>
      </c>
      <c r="C23" s="4" t="s">
        <v>122</v>
      </c>
      <c r="D23" s="43" t="s">
        <v>18</v>
      </c>
      <c r="E23" s="55" t="s">
        <v>2</v>
      </c>
      <c r="F23" s="77" t="s">
        <v>382</v>
      </c>
      <c r="G23" s="4" t="s">
        <v>19</v>
      </c>
      <c r="H23" s="4" t="s">
        <v>123</v>
      </c>
      <c r="I23" s="3">
        <v>1913</v>
      </c>
      <c r="J23" s="3">
        <v>2313</v>
      </c>
      <c r="K23" s="4" t="s">
        <v>21</v>
      </c>
      <c r="L23" s="4" t="s">
        <v>124</v>
      </c>
      <c r="M23" s="8" t="s">
        <v>21</v>
      </c>
      <c r="N23" s="6">
        <v>5442</v>
      </c>
      <c r="O23" s="4" t="s">
        <v>125</v>
      </c>
      <c r="P23" s="4" t="s">
        <v>25</v>
      </c>
      <c r="Q23" s="4" t="s">
        <v>126</v>
      </c>
      <c r="R23" s="12">
        <v>5447</v>
      </c>
      <c r="S23" s="50" t="s">
        <v>18</v>
      </c>
      <c r="T23" s="10"/>
    </row>
    <row r="24" spans="1:20" ht="15" customHeight="1" x14ac:dyDescent="0.25">
      <c r="A24" s="44">
        <v>19</v>
      </c>
      <c r="B24" s="4" t="s">
        <v>127</v>
      </c>
      <c r="C24" s="4" t="s">
        <v>117</v>
      </c>
      <c r="D24" s="43" t="s">
        <v>18</v>
      </c>
      <c r="E24" s="55" t="s">
        <v>2</v>
      </c>
      <c r="F24" s="77" t="s">
        <v>382</v>
      </c>
      <c r="G24" s="4" t="s">
        <v>19</v>
      </c>
      <c r="H24" s="4" t="s">
        <v>128</v>
      </c>
      <c r="I24" s="3">
        <v>1913</v>
      </c>
      <c r="J24" s="3">
        <v>2315</v>
      </c>
      <c r="K24" s="4" t="s">
        <v>21</v>
      </c>
      <c r="L24" s="4" t="s">
        <v>129</v>
      </c>
      <c r="M24" s="50" t="s">
        <v>18</v>
      </c>
      <c r="N24" s="6">
        <v>5690</v>
      </c>
      <c r="O24" s="4" t="s">
        <v>130</v>
      </c>
      <c r="P24" s="4" t="s">
        <v>131</v>
      </c>
      <c r="Q24" s="4" t="s">
        <v>33</v>
      </c>
      <c r="R24" s="12">
        <v>7289</v>
      </c>
      <c r="S24" s="50" t="s">
        <v>18</v>
      </c>
      <c r="T24" s="11">
        <v>7547</v>
      </c>
    </row>
    <row r="25" spans="1:20" ht="15" customHeight="1" x14ac:dyDescent="0.25">
      <c r="A25" s="44">
        <v>20</v>
      </c>
      <c r="B25" s="4" t="s">
        <v>132</v>
      </c>
      <c r="C25" s="4" t="s">
        <v>82</v>
      </c>
      <c r="D25" s="43" t="s">
        <v>18</v>
      </c>
      <c r="E25" s="55" t="s">
        <v>2</v>
      </c>
      <c r="F25" s="77" t="s">
        <v>382</v>
      </c>
      <c r="G25" s="4" t="s">
        <v>19</v>
      </c>
      <c r="H25" s="4" t="s">
        <v>133</v>
      </c>
      <c r="I25" s="3">
        <v>1909</v>
      </c>
      <c r="J25" s="3">
        <v>868</v>
      </c>
      <c r="K25" s="4" t="s">
        <v>21</v>
      </c>
      <c r="L25" s="4" t="s">
        <v>134</v>
      </c>
      <c r="M25" s="50" t="s">
        <v>18</v>
      </c>
      <c r="N25" s="6">
        <v>6008</v>
      </c>
      <c r="O25" s="4" t="s">
        <v>135</v>
      </c>
      <c r="P25" s="4" t="s">
        <v>32</v>
      </c>
      <c r="Q25" s="4" t="s">
        <v>136</v>
      </c>
      <c r="R25" s="12">
        <v>7926</v>
      </c>
      <c r="S25" s="50" t="s">
        <v>18</v>
      </c>
      <c r="T25" s="1"/>
    </row>
    <row r="26" spans="1:20" ht="15" customHeight="1" x14ac:dyDescent="0.25">
      <c r="A26" s="44">
        <v>21</v>
      </c>
      <c r="B26" s="4" t="s">
        <v>137</v>
      </c>
      <c r="C26" s="4" t="s">
        <v>138</v>
      </c>
      <c r="D26" s="43" t="s">
        <v>18</v>
      </c>
      <c r="E26" s="55" t="s">
        <v>2</v>
      </c>
      <c r="F26" s="77" t="s">
        <v>382</v>
      </c>
      <c r="G26" s="4" t="s">
        <v>19</v>
      </c>
      <c r="H26" s="4" t="s">
        <v>139</v>
      </c>
      <c r="I26" s="3">
        <v>1898</v>
      </c>
      <c r="J26" s="3">
        <v>1108</v>
      </c>
      <c r="K26" s="4" t="s">
        <v>21</v>
      </c>
      <c r="L26" s="4" t="s">
        <v>140</v>
      </c>
      <c r="M26" s="8" t="s">
        <v>21</v>
      </c>
      <c r="N26" s="6">
        <v>5994</v>
      </c>
      <c r="O26" s="4" t="s">
        <v>141</v>
      </c>
      <c r="P26" s="4" t="s">
        <v>682</v>
      </c>
      <c r="Q26" s="4" t="s">
        <v>143</v>
      </c>
      <c r="R26" s="12">
        <v>6097</v>
      </c>
      <c r="S26" s="50" t="s">
        <v>18</v>
      </c>
      <c r="T26" s="11">
        <v>7829</v>
      </c>
    </row>
    <row r="27" spans="1:20" ht="15" customHeight="1" x14ac:dyDescent="0.25">
      <c r="A27" s="44">
        <v>22</v>
      </c>
      <c r="B27" s="4" t="s">
        <v>144</v>
      </c>
      <c r="C27" s="4" t="s">
        <v>17</v>
      </c>
      <c r="D27" s="43" t="s">
        <v>18</v>
      </c>
      <c r="E27" s="55" t="s">
        <v>2</v>
      </c>
      <c r="F27" s="77" t="s">
        <v>382</v>
      </c>
      <c r="G27" s="4" t="s">
        <v>57</v>
      </c>
      <c r="H27" s="4" t="s">
        <v>145</v>
      </c>
      <c r="I27" s="3">
        <v>1910</v>
      </c>
      <c r="J27" s="3">
        <v>2</v>
      </c>
      <c r="K27" s="4" t="s">
        <v>21</v>
      </c>
      <c r="L27" s="4" t="s">
        <v>146</v>
      </c>
      <c r="M27" s="50" t="s">
        <v>18</v>
      </c>
      <c r="N27" s="6">
        <v>5348</v>
      </c>
      <c r="O27" s="4" t="s">
        <v>147</v>
      </c>
      <c r="P27" s="4" t="s">
        <v>148</v>
      </c>
      <c r="Q27" s="4" t="s">
        <v>33</v>
      </c>
      <c r="R27" s="12">
        <v>5504</v>
      </c>
      <c r="S27" s="50" t="s">
        <v>18</v>
      </c>
      <c r="T27" s="10"/>
    </row>
    <row r="28" spans="1:20" ht="15" customHeight="1" x14ac:dyDescent="0.25">
      <c r="A28" s="44">
        <v>23</v>
      </c>
      <c r="B28" s="4" t="s">
        <v>149</v>
      </c>
      <c r="C28" s="4" t="s">
        <v>17</v>
      </c>
      <c r="D28" s="43" t="s">
        <v>18</v>
      </c>
      <c r="E28" s="55" t="s">
        <v>2</v>
      </c>
      <c r="F28" s="77" t="s">
        <v>382</v>
      </c>
      <c r="G28" s="4" t="s">
        <v>150</v>
      </c>
      <c r="H28" s="4" t="s">
        <v>94</v>
      </c>
      <c r="I28" s="3">
        <v>1917</v>
      </c>
      <c r="J28" s="3">
        <v>2625</v>
      </c>
      <c r="K28" s="4" t="s">
        <v>21</v>
      </c>
      <c r="L28" s="4" t="s">
        <v>151</v>
      </c>
      <c r="M28" s="50" t="s">
        <v>18</v>
      </c>
      <c r="N28" s="6">
        <v>6786</v>
      </c>
      <c r="O28" s="4" t="s">
        <v>152</v>
      </c>
      <c r="P28" s="4" t="s">
        <v>153</v>
      </c>
      <c r="Q28" s="4" t="s">
        <v>143</v>
      </c>
      <c r="R28" s="12">
        <v>7185</v>
      </c>
      <c r="S28" s="50" t="s">
        <v>18</v>
      </c>
      <c r="T28" s="10"/>
    </row>
    <row r="29" spans="1:20" ht="15" customHeight="1" x14ac:dyDescent="0.25">
      <c r="A29" s="44">
        <v>24</v>
      </c>
      <c r="B29" s="4" t="s">
        <v>154</v>
      </c>
      <c r="C29" s="4" t="s">
        <v>82</v>
      </c>
      <c r="D29" s="43" t="s">
        <v>18</v>
      </c>
      <c r="E29" s="55" t="s">
        <v>2</v>
      </c>
      <c r="F29" s="77" t="s">
        <v>382</v>
      </c>
      <c r="G29" s="4" t="s">
        <v>19</v>
      </c>
      <c r="H29" s="4" t="s">
        <v>155</v>
      </c>
      <c r="I29" s="3">
        <v>1912</v>
      </c>
      <c r="J29" s="3">
        <v>1075</v>
      </c>
      <c r="K29" s="4" t="s">
        <v>21</v>
      </c>
      <c r="L29" s="4" t="s">
        <v>156</v>
      </c>
      <c r="M29" s="40" t="s">
        <v>69</v>
      </c>
      <c r="N29" s="6">
        <v>5516</v>
      </c>
      <c r="O29" s="4" t="s">
        <v>157</v>
      </c>
      <c r="P29" s="4" t="s">
        <v>131</v>
      </c>
      <c r="Q29" s="4" t="s">
        <v>143</v>
      </c>
      <c r="R29" s="12">
        <v>6340</v>
      </c>
      <c r="S29" s="50" t="s">
        <v>18</v>
      </c>
      <c r="T29" s="11">
        <v>7509</v>
      </c>
    </row>
    <row r="30" spans="1:20" ht="15" customHeight="1" x14ac:dyDescent="0.25">
      <c r="A30" s="44">
        <v>25</v>
      </c>
      <c r="B30" s="4" t="s">
        <v>158</v>
      </c>
      <c r="C30" s="4" t="s">
        <v>423</v>
      </c>
      <c r="D30" s="43" t="s">
        <v>18</v>
      </c>
      <c r="E30" s="55" t="s">
        <v>2</v>
      </c>
      <c r="F30" s="77" t="s">
        <v>382</v>
      </c>
      <c r="G30" s="4" t="s">
        <v>19</v>
      </c>
      <c r="H30" s="4" t="s">
        <v>159</v>
      </c>
      <c r="I30" s="3">
        <v>1910</v>
      </c>
      <c r="J30" s="3">
        <v>47</v>
      </c>
      <c r="K30" s="4" t="s">
        <v>21</v>
      </c>
      <c r="L30" s="4" t="s">
        <v>160</v>
      </c>
      <c r="M30" s="51" t="s">
        <v>161</v>
      </c>
      <c r="N30" s="6">
        <v>5763</v>
      </c>
      <c r="O30" s="4" t="s">
        <v>162</v>
      </c>
      <c r="P30" s="4" t="s">
        <v>38</v>
      </c>
      <c r="Q30" s="4" t="s">
        <v>33</v>
      </c>
      <c r="R30" s="12">
        <v>5854</v>
      </c>
      <c r="S30" s="50" t="s">
        <v>18</v>
      </c>
      <c r="T30" s="10"/>
    </row>
    <row r="31" spans="1:20" ht="15" customHeight="1" x14ac:dyDescent="0.25">
      <c r="A31" s="44">
        <v>26</v>
      </c>
      <c r="B31" s="4" t="s">
        <v>163</v>
      </c>
      <c r="C31" s="4" t="s">
        <v>164</v>
      </c>
      <c r="D31" s="43" t="s">
        <v>18</v>
      </c>
      <c r="E31" s="55" t="s">
        <v>2</v>
      </c>
      <c r="F31" s="77" t="s">
        <v>382</v>
      </c>
      <c r="G31" s="4" t="s">
        <v>19</v>
      </c>
      <c r="H31" s="4" t="s">
        <v>165</v>
      </c>
      <c r="I31" s="3">
        <v>1892</v>
      </c>
      <c r="J31" s="3">
        <v>1500</v>
      </c>
      <c r="K31" s="4" t="s">
        <v>21</v>
      </c>
      <c r="L31" s="4" t="s">
        <v>166</v>
      </c>
      <c r="M31" s="39" t="s">
        <v>79</v>
      </c>
      <c r="N31" s="6">
        <v>5580</v>
      </c>
      <c r="O31" s="4" t="s">
        <v>125</v>
      </c>
      <c r="P31" s="4" t="s">
        <v>25</v>
      </c>
      <c r="Q31" s="5" t="s">
        <v>92</v>
      </c>
      <c r="R31" s="12">
        <v>5694</v>
      </c>
      <c r="S31" s="50" t="s">
        <v>18</v>
      </c>
      <c r="T31" s="10"/>
    </row>
    <row r="32" spans="1:20" ht="15" customHeight="1" x14ac:dyDescent="0.25">
      <c r="A32" s="44">
        <v>27</v>
      </c>
      <c r="B32" s="4" t="s">
        <v>167</v>
      </c>
      <c r="C32" s="4" t="s">
        <v>168</v>
      </c>
      <c r="D32" s="43" t="s">
        <v>18</v>
      </c>
      <c r="E32" s="55" t="s">
        <v>2</v>
      </c>
      <c r="F32" s="77" t="s">
        <v>382</v>
      </c>
      <c r="G32" s="4" t="s">
        <v>57</v>
      </c>
      <c r="H32" s="4" t="s">
        <v>169</v>
      </c>
      <c r="I32" s="3">
        <v>1914</v>
      </c>
      <c r="J32" s="3">
        <v>1638</v>
      </c>
      <c r="K32" s="4" t="s">
        <v>21</v>
      </c>
      <c r="L32" s="4" t="s">
        <v>170</v>
      </c>
      <c r="M32" s="51" t="s">
        <v>171</v>
      </c>
      <c r="N32" s="6">
        <v>5651</v>
      </c>
      <c r="O32" s="4" t="s">
        <v>172</v>
      </c>
      <c r="P32" s="4" t="s">
        <v>32</v>
      </c>
      <c r="Q32" s="4" t="s">
        <v>33</v>
      </c>
      <c r="R32" s="12">
        <v>7770</v>
      </c>
      <c r="S32" s="50" t="s">
        <v>18</v>
      </c>
      <c r="T32" s="11">
        <v>8922</v>
      </c>
    </row>
    <row r="33" spans="1:20" ht="15" customHeight="1" x14ac:dyDescent="0.25">
      <c r="A33" s="44">
        <v>28</v>
      </c>
      <c r="B33" s="4" t="s">
        <v>167</v>
      </c>
      <c r="C33" s="4" t="s">
        <v>28</v>
      </c>
      <c r="D33" s="43" t="s">
        <v>18</v>
      </c>
      <c r="E33" s="55" t="s">
        <v>2</v>
      </c>
      <c r="F33" s="7">
        <v>7</v>
      </c>
      <c r="G33" s="4" t="s">
        <v>19</v>
      </c>
      <c r="H33" s="4" t="s">
        <v>173</v>
      </c>
      <c r="I33" s="3">
        <v>1912</v>
      </c>
      <c r="J33" s="3">
        <v>374</v>
      </c>
      <c r="K33" s="4" t="s">
        <v>21</v>
      </c>
      <c r="L33" s="4" t="s">
        <v>174</v>
      </c>
      <c r="M33" s="50" t="s">
        <v>18</v>
      </c>
      <c r="N33" s="6">
        <v>5644</v>
      </c>
      <c r="O33" s="4" t="s">
        <v>175</v>
      </c>
      <c r="P33" s="4" t="s">
        <v>131</v>
      </c>
      <c r="Q33" s="4" t="s">
        <v>33</v>
      </c>
      <c r="R33" s="12">
        <v>6374</v>
      </c>
      <c r="S33" s="8" t="s">
        <v>21</v>
      </c>
      <c r="T33" s="11">
        <v>7394</v>
      </c>
    </row>
    <row r="34" spans="1:20" ht="15" customHeight="1" x14ac:dyDescent="0.25">
      <c r="A34" s="44">
        <v>29</v>
      </c>
      <c r="B34" s="4" t="s">
        <v>167</v>
      </c>
      <c r="C34" s="4" t="s">
        <v>176</v>
      </c>
      <c r="D34" s="43" t="s">
        <v>18</v>
      </c>
      <c r="E34" s="55" t="s">
        <v>2</v>
      </c>
      <c r="F34" s="7">
        <v>8</v>
      </c>
      <c r="G34" s="4" t="s">
        <v>19</v>
      </c>
      <c r="H34" s="4" t="s">
        <v>177</v>
      </c>
      <c r="I34" s="3">
        <v>1900</v>
      </c>
      <c r="J34" s="3">
        <v>981</v>
      </c>
      <c r="K34" s="4" t="s">
        <v>21</v>
      </c>
      <c r="L34" s="4" t="s">
        <v>178</v>
      </c>
      <c r="M34" s="39" t="s">
        <v>79</v>
      </c>
      <c r="N34" s="6">
        <v>6533</v>
      </c>
      <c r="O34" s="4" t="s">
        <v>179</v>
      </c>
      <c r="P34" s="4" t="s">
        <v>32</v>
      </c>
      <c r="Q34" s="4" t="s">
        <v>33</v>
      </c>
      <c r="R34" s="12">
        <v>7979</v>
      </c>
      <c r="S34" s="39" t="s">
        <v>79</v>
      </c>
      <c r="T34" s="10"/>
    </row>
    <row r="35" spans="1:20" ht="15" customHeight="1" x14ac:dyDescent="0.25">
      <c r="A35" s="44">
        <v>30</v>
      </c>
      <c r="B35" s="4" t="s">
        <v>167</v>
      </c>
      <c r="C35" s="4" t="s">
        <v>17</v>
      </c>
      <c r="D35" s="43" t="s">
        <v>18</v>
      </c>
      <c r="E35" s="7">
        <v>5</v>
      </c>
      <c r="F35" s="7">
        <v>9</v>
      </c>
      <c r="G35" s="4" t="s">
        <v>19</v>
      </c>
      <c r="H35" s="4" t="s">
        <v>181</v>
      </c>
      <c r="I35" s="3">
        <v>1911</v>
      </c>
      <c r="J35" s="3">
        <v>416</v>
      </c>
      <c r="K35" s="4" t="s">
        <v>21</v>
      </c>
      <c r="L35" s="4" t="s">
        <v>182</v>
      </c>
      <c r="M35" s="50" t="s">
        <v>18</v>
      </c>
      <c r="N35" s="6">
        <v>5354</v>
      </c>
      <c r="O35" s="4" t="s">
        <v>183</v>
      </c>
      <c r="P35" s="4" t="s">
        <v>62</v>
      </c>
      <c r="Q35" s="4" t="s">
        <v>184</v>
      </c>
      <c r="R35" s="9" t="s">
        <v>185</v>
      </c>
      <c r="S35" s="4" t="s">
        <v>185</v>
      </c>
      <c r="T35" s="10"/>
    </row>
    <row r="36" spans="1:20" ht="15" customHeight="1" x14ac:dyDescent="0.25">
      <c r="A36" s="44">
        <v>31</v>
      </c>
      <c r="B36" s="4" t="s">
        <v>186</v>
      </c>
      <c r="C36" s="4" t="s">
        <v>187</v>
      </c>
      <c r="D36" s="43" t="s">
        <v>18</v>
      </c>
      <c r="E36" s="55" t="s">
        <v>2</v>
      </c>
      <c r="F36" s="77" t="s">
        <v>382</v>
      </c>
      <c r="G36" s="4" t="s">
        <v>19</v>
      </c>
      <c r="H36" s="4" t="s">
        <v>188</v>
      </c>
      <c r="I36" s="3">
        <v>1902</v>
      </c>
      <c r="J36" s="3">
        <v>2499</v>
      </c>
      <c r="K36" s="4" t="s">
        <v>21</v>
      </c>
      <c r="L36" s="4" t="s">
        <v>189</v>
      </c>
      <c r="M36" s="51" t="s">
        <v>190</v>
      </c>
      <c r="N36" s="6">
        <v>5910</v>
      </c>
      <c r="O36" s="4" t="s">
        <v>179</v>
      </c>
      <c r="P36" s="4" t="s">
        <v>32</v>
      </c>
      <c r="Q36" s="4" t="s">
        <v>33</v>
      </c>
      <c r="R36" s="12">
        <v>7531</v>
      </c>
      <c r="S36" s="50" t="s">
        <v>18</v>
      </c>
      <c r="T36" s="10"/>
    </row>
    <row r="37" spans="1:20" ht="15" customHeight="1" x14ac:dyDescent="0.25">
      <c r="A37" s="44">
        <v>32</v>
      </c>
      <c r="B37" s="4" t="s">
        <v>191</v>
      </c>
      <c r="C37" s="4" t="s">
        <v>82</v>
      </c>
      <c r="D37" s="43" t="s">
        <v>18</v>
      </c>
      <c r="E37" s="55" t="s">
        <v>2</v>
      </c>
      <c r="F37" s="77" t="s">
        <v>382</v>
      </c>
      <c r="G37" s="4" t="s">
        <v>19</v>
      </c>
      <c r="H37" s="4" t="s">
        <v>192</v>
      </c>
      <c r="I37" s="3">
        <v>1908</v>
      </c>
      <c r="J37" s="3">
        <v>2306</v>
      </c>
      <c r="K37" s="4" t="s">
        <v>21</v>
      </c>
      <c r="L37" s="4" t="s">
        <v>193</v>
      </c>
      <c r="M37" s="51" t="s">
        <v>194</v>
      </c>
      <c r="N37" s="6">
        <v>5348</v>
      </c>
      <c r="O37" s="4" t="s">
        <v>195</v>
      </c>
      <c r="P37" s="4" t="s">
        <v>148</v>
      </c>
      <c r="Q37" s="4" t="s">
        <v>33</v>
      </c>
      <c r="R37" s="12">
        <v>7631</v>
      </c>
      <c r="S37" s="50" t="s">
        <v>18</v>
      </c>
      <c r="T37" s="10"/>
    </row>
    <row r="38" spans="1:20" ht="15" customHeight="1" x14ac:dyDescent="0.25">
      <c r="A38" s="44">
        <v>33</v>
      </c>
      <c r="B38" s="4" t="s">
        <v>196</v>
      </c>
      <c r="C38" s="4" t="s">
        <v>122</v>
      </c>
      <c r="D38" s="43" t="s">
        <v>18</v>
      </c>
      <c r="E38" s="55" t="s">
        <v>2</v>
      </c>
      <c r="F38" s="77" t="s">
        <v>382</v>
      </c>
      <c r="G38" s="4" t="s">
        <v>197</v>
      </c>
      <c r="H38" s="4" t="s">
        <v>385</v>
      </c>
      <c r="I38" s="3">
        <v>1906</v>
      </c>
      <c r="J38" s="3">
        <v>419</v>
      </c>
      <c r="K38" s="4" t="s">
        <v>21</v>
      </c>
      <c r="L38" s="4" t="s">
        <v>198</v>
      </c>
      <c r="M38" s="50" t="s">
        <v>18</v>
      </c>
      <c r="N38" s="6">
        <v>5608</v>
      </c>
      <c r="O38" s="4" t="s">
        <v>199</v>
      </c>
      <c r="P38" s="4" t="s">
        <v>200</v>
      </c>
      <c r="Q38" s="4" t="s">
        <v>201</v>
      </c>
      <c r="R38" s="12">
        <v>5694</v>
      </c>
      <c r="S38" s="50" t="s">
        <v>18</v>
      </c>
      <c r="T38" s="10"/>
    </row>
    <row r="39" spans="1:20" ht="15" customHeight="1" x14ac:dyDescent="0.25">
      <c r="A39" s="44">
        <v>34</v>
      </c>
      <c r="B39" s="4" t="s">
        <v>202</v>
      </c>
      <c r="C39" s="4" t="s">
        <v>45</v>
      </c>
      <c r="D39" s="43" t="s">
        <v>18</v>
      </c>
      <c r="E39" s="55" t="s">
        <v>2</v>
      </c>
      <c r="F39" s="77" t="s">
        <v>382</v>
      </c>
      <c r="G39" s="4" t="s">
        <v>19</v>
      </c>
      <c r="H39" s="4" t="s">
        <v>203</v>
      </c>
      <c r="I39" s="3">
        <v>1914</v>
      </c>
      <c r="J39" s="3">
        <v>1652</v>
      </c>
      <c r="K39" s="4" t="s">
        <v>21</v>
      </c>
      <c r="L39" s="4" t="s">
        <v>204</v>
      </c>
      <c r="M39" s="8" t="s">
        <v>21</v>
      </c>
      <c r="N39" s="6">
        <v>6174</v>
      </c>
      <c r="O39" s="4" t="s">
        <v>205</v>
      </c>
      <c r="P39" s="4" t="s">
        <v>206</v>
      </c>
      <c r="Q39" s="4" t="s">
        <v>143</v>
      </c>
      <c r="R39" s="12">
        <v>6267</v>
      </c>
      <c r="S39" s="50" t="s">
        <v>18</v>
      </c>
      <c r="T39" s="11">
        <v>7670</v>
      </c>
    </row>
    <row r="40" spans="1:20" ht="15" customHeight="1" x14ac:dyDescent="0.25">
      <c r="A40" s="44">
        <v>35</v>
      </c>
      <c r="B40" s="4" t="s">
        <v>207</v>
      </c>
      <c r="C40" s="4" t="s">
        <v>208</v>
      </c>
      <c r="D40" s="43" t="s">
        <v>18</v>
      </c>
      <c r="E40" s="7">
        <v>6</v>
      </c>
      <c r="F40" s="7">
        <v>10</v>
      </c>
      <c r="G40" s="4" t="s">
        <v>19</v>
      </c>
      <c r="H40" s="4" t="s">
        <v>58</v>
      </c>
      <c r="I40" s="3">
        <v>1908</v>
      </c>
      <c r="J40" s="3">
        <v>843</v>
      </c>
      <c r="K40" s="4" t="s">
        <v>21</v>
      </c>
      <c r="L40" s="4" t="s">
        <v>209</v>
      </c>
      <c r="M40" s="15" t="s">
        <v>210</v>
      </c>
      <c r="N40" s="6">
        <v>5547</v>
      </c>
      <c r="O40" s="4" t="s">
        <v>69</v>
      </c>
      <c r="P40" s="4" t="s">
        <v>47</v>
      </c>
      <c r="Q40" s="4" t="s">
        <v>211</v>
      </c>
      <c r="R40" s="9" t="s">
        <v>185</v>
      </c>
      <c r="S40" s="16" t="s">
        <v>69</v>
      </c>
      <c r="T40" s="10"/>
    </row>
    <row r="41" spans="1:20" ht="15" customHeight="1" x14ac:dyDescent="0.25">
      <c r="A41" s="44">
        <v>36</v>
      </c>
      <c r="B41" s="4" t="s">
        <v>212</v>
      </c>
      <c r="C41" s="4" t="s">
        <v>17</v>
      </c>
      <c r="D41" s="43" t="s">
        <v>18</v>
      </c>
      <c r="E41" s="55" t="s">
        <v>2</v>
      </c>
      <c r="F41" s="77" t="s">
        <v>382</v>
      </c>
      <c r="G41" s="4" t="s">
        <v>19</v>
      </c>
      <c r="H41" s="4" t="s">
        <v>213</v>
      </c>
      <c r="I41" s="3">
        <v>1908</v>
      </c>
      <c r="J41" s="3">
        <v>2212</v>
      </c>
      <c r="K41" s="4" t="s">
        <v>21</v>
      </c>
      <c r="L41" s="4" t="s">
        <v>214</v>
      </c>
      <c r="M41" s="51" t="s">
        <v>215</v>
      </c>
      <c r="N41" s="6">
        <v>5354</v>
      </c>
      <c r="O41" s="4" t="s">
        <v>216</v>
      </c>
      <c r="P41" s="4" t="s">
        <v>38</v>
      </c>
      <c r="Q41" s="4" t="s">
        <v>33</v>
      </c>
      <c r="R41" s="12">
        <v>7531</v>
      </c>
      <c r="S41" s="50" t="s">
        <v>18</v>
      </c>
      <c r="T41" s="11">
        <v>8425</v>
      </c>
    </row>
    <row r="42" spans="1:20" ht="15" customHeight="1" x14ac:dyDescent="0.25">
      <c r="A42" s="44">
        <v>37</v>
      </c>
      <c r="B42" s="4" t="s">
        <v>217</v>
      </c>
      <c r="C42" s="4" t="s">
        <v>218</v>
      </c>
      <c r="D42" s="43" t="s">
        <v>18</v>
      </c>
      <c r="E42" s="55" t="s">
        <v>2</v>
      </c>
      <c r="F42" s="77" t="s">
        <v>382</v>
      </c>
      <c r="G42" s="4" t="s">
        <v>19</v>
      </c>
      <c r="H42" s="4" t="s">
        <v>219</v>
      </c>
      <c r="I42" s="3">
        <v>1911</v>
      </c>
      <c r="J42" s="3">
        <v>445</v>
      </c>
      <c r="K42" s="4" t="s">
        <v>21</v>
      </c>
      <c r="L42" s="4" t="s">
        <v>220</v>
      </c>
      <c r="M42" s="51" t="s">
        <v>221</v>
      </c>
      <c r="N42" s="6">
        <v>6664</v>
      </c>
      <c r="O42" s="4" t="s">
        <v>658</v>
      </c>
      <c r="P42" s="4" t="s">
        <v>153</v>
      </c>
      <c r="Q42" s="4" t="s">
        <v>223</v>
      </c>
      <c r="R42" s="12">
        <v>6858</v>
      </c>
      <c r="S42" s="50" t="s">
        <v>18</v>
      </c>
      <c r="T42" s="10"/>
    </row>
    <row r="43" spans="1:20" ht="15" customHeight="1" x14ac:dyDescent="0.25">
      <c r="A43" s="44">
        <v>38</v>
      </c>
      <c r="B43" s="4" t="s">
        <v>224</v>
      </c>
      <c r="C43" s="4" t="s">
        <v>164</v>
      </c>
      <c r="D43" s="43" t="s">
        <v>18</v>
      </c>
      <c r="E43" s="55" t="s">
        <v>2</v>
      </c>
      <c r="F43" s="77" t="s">
        <v>382</v>
      </c>
      <c r="G43" s="4" t="s">
        <v>19</v>
      </c>
      <c r="H43" s="4" t="s">
        <v>192</v>
      </c>
      <c r="I43" s="3">
        <v>1914</v>
      </c>
      <c r="J43" s="3">
        <v>2110</v>
      </c>
      <c r="K43" s="4" t="s">
        <v>21</v>
      </c>
      <c r="L43" s="4" t="s">
        <v>225</v>
      </c>
      <c r="M43" s="50" t="s">
        <v>18</v>
      </c>
      <c r="N43" s="6">
        <v>5348</v>
      </c>
      <c r="O43" s="4" t="s">
        <v>226</v>
      </c>
      <c r="P43" s="4" t="s">
        <v>148</v>
      </c>
      <c r="Q43" s="4" t="s">
        <v>33</v>
      </c>
      <c r="R43" s="12">
        <v>7616</v>
      </c>
      <c r="S43" s="50" t="s">
        <v>18</v>
      </c>
      <c r="T43" s="10"/>
    </row>
    <row r="44" spans="1:20" ht="15" customHeight="1" x14ac:dyDescent="0.25">
      <c r="A44" s="44">
        <v>39</v>
      </c>
      <c r="B44" s="4" t="s">
        <v>227</v>
      </c>
      <c r="C44" s="4" t="s">
        <v>117</v>
      </c>
      <c r="D44" s="43" t="s">
        <v>18</v>
      </c>
      <c r="E44" s="55" t="s">
        <v>2</v>
      </c>
      <c r="F44" s="7">
        <v>11</v>
      </c>
      <c r="G44" s="5" t="s">
        <v>228</v>
      </c>
      <c r="H44" s="4" t="s">
        <v>390</v>
      </c>
      <c r="I44" s="3">
        <v>1913</v>
      </c>
      <c r="J44" s="1"/>
      <c r="K44" s="1"/>
      <c r="L44" s="4" t="s">
        <v>229</v>
      </c>
      <c r="M44" s="50" t="s">
        <v>18</v>
      </c>
      <c r="N44" s="6">
        <v>5525</v>
      </c>
      <c r="O44" s="4" t="s">
        <v>230</v>
      </c>
      <c r="P44" s="4" t="s">
        <v>231</v>
      </c>
      <c r="Q44" s="4" t="s">
        <v>143</v>
      </c>
      <c r="R44" s="12">
        <v>5694</v>
      </c>
      <c r="S44" s="50" t="s">
        <v>18</v>
      </c>
      <c r="T44" s="11">
        <v>8104</v>
      </c>
    </row>
    <row r="45" spans="1:20" ht="15" customHeight="1" x14ac:dyDescent="0.25">
      <c r="A45" s="44">
        <v>40</v>
      </c>
      <c r="B45" s="4" t="s">
        <v>232</v>
      </c>
      <c r="C45" s="4" t="s">
        <v>82</v>
      </c>
      <c r="D45" s="43" t="s">
        <v>18</v>
      </c>
      <c r="E45" s="55" t="s">
        <v>2</v>
      </c>
      <c r="F45" s="7">
        <v>12</v>
      </c>
      <c r="G45" s="4" t="s">
        <v>233</v>
      </c>
      <c r="H45" s="4" t="s">
        <v>234</v>
      </c>
      <c r="I45" s="3">
        <v>1913</v>
      </c>
      <c r="J45" s="3">
        <v>2365</v>
      </c>
      <c r="K45" s="4" t="s">
        <v>21</v>
      </c>
      <c r="L45" s="4" t="s">
        <v>235</v>
      </c>
      <c r="M45" s="50" t="s">
        <v>18</v>
      </c>
      <c r="N45" s="6">
        <v>6846</v>
      </c>
      <c r="O45" s="4" t="s">
        <v>236</v>
      </c>
      <c r="P45" s="4" t="s">
        <v>25</v>
      </c>
      <c r="Q45" s="4" t="s">
        <v>33</v>
      </c>
      <c r="R45" s="12">
        <v>7170</v>
      </c>
      <c r="S45" s="8" t="s">
        <v>21</v>
      </c>
      <c r="T45" s="5" t="s">
        <v>237</v>
      </c>
    </row>
    <row r="46" spans="1:20" ht="15" customHeight="1" x14ac:dyDescent="0.25">
      <c r="A46" s="44">
        <v>41</v>
      </c>
      <c r="B46" s="4" t="s">
        <v>238</v>
      </c>
      <c r="C46" s="4" t="s">
        <v>28</v>
      </c>
      <c r="D46" s="43" t="s">
        <v>18</v>
      </c>
      <c r="E46" s="55" t="s">
        <v>2</v>
      </c>
      <c r="F46" s="77" t="s">
        <v>382</v>
      </c>
      <c r="G46" s="4" t="s">
        <v>239</v>
      </c>
      <c r="H46" s="4" t="s">
        <v>240</v>
      </c>
      <c r="I46" s="3">
        <v>1913</v>
      </c>
      <c r="J46" s="3">
        <v>2370</v>
      </c>
      <c r="K46" s="4" t="s">
        <v>21</v>
      </c>
      <c r="L46" s="4" t="s">
        <v>241</v>
      </c>
      <c r="M46" s="40" t="s">
        <v>69</v>
      </c>
      <c r="N46" s="6">
        <v>6079</v>
      </c>
      <c r="O46" s="4" t="s">
        <v>242</v>
      </c>
      <c r="P46" s="4" t="s">
        <v>206</v>
      </c>
      <c r="Q46" s="4" t="s">
        <v>33</v>
      </c>
      <c r="R46" s="12">
        <v>6906</v>
      </c>
      <c r="S46" s="50" t="s">
        <v>18</v>
      </c>
      <c r="T46" s="1"/>
    </row>
    <row r="47" spans="1:20" ht="15" customHeight="1" x14ac:dyDescent="0.25">
      <c r="A47" s="44">
        <v>42</v>
      </c>
      <c r="B47" s="4" t="s">
        <v>243</v>
      </c>
      <c r="C47" s="4" t="s">
        <v>82</v>
      </c>
      <c r="D47" s="43" t="s">
        <v>18</v>
      </c>
      <c r="E47" s="55" t="s">
        <v>2</v>
      </c>
      <c r="F47" s="77" t="s">
        <v>382</v>
      </c>
      <c r="G47" s="4" t="s">
        <v>19</v>
      </c>
      <c r="H47" s="4" t="s">
        <v>244</v>
      </c>
      <c r="I47" s="3">
        <v>1915</v>
      </c>
      <c r="J47" s="3">
        <v>2289</v>
      </c>
      <c r="K47" s="4" t="s">
        <v>21</v>
      </c>
      <c r="L47" s="4" t="s">
        <v>245</v>
      </c>
      <c r="M47" s="8" t="s">
        <v>21</v>
      </c>
      <c r="N47" s="6">
        <v>6054</v>
      </c>
      <c r="O47" s="4" t="s">
        <v>246</v>
      </c>
      <c r="P47" s="4" t="s">
        <v>32</v>
      </c>
      <c r="Q47" s="4" t="s">
        <v>33</v>
      </c>
      <c r="R47" s="12">
        <v>7986</v>
      </c>
      <c r="S47" s="50" t="s">
        <v>18</v>
      </c>
      <c r="T47" s="1"/>
    </row>
    <row r="48" spans="1:20" ht="15" customHeight="1" x14ac:dyDescent="0.25">
      <c r="A48" s="44">
        <v>43</v>
      </c>
      <c r="B48" s="4" t="s">
        <v>247</v>
      </c>
      <c r="C48" s="4" t="s">
        <v>248</v>
      </c>
      <c r="D48" s="43" t="s">
        <v>18</v>
      </c>
      <c r="E48" s="55" t="s">
        <v>2</v>
      </c>
      <c r="F48" s="77" t="s">
        <v>382</v>
      </c>
      <c r="G48" s="4" t="s">
        <v>57</v>
      </c>
      <c r="H48" s="4" t="s">
        <v>249</v>
      </c>
      <c r="I48" s="3">
        <v>1911</v>
      </c>
      <c r="J48" s="3">
        <v>452</v>
      </c>
      <c r="K48" s="4" t="s">
        <v>21</v>
      </c>
      <c r="L48" s="4" t="s">
        <v>250</v>
      </c>
      <c r="M48" s="50" t="s">
        <v>18</v>
      </c>
      <c r="N48" s="6">
        <v>6808</v>
      </c>
      <c r="O48" s="4" t="s">
        <v>251</v>
      </c>
      <c r="P48" s="4" t="s">
        <v>54</v>
      </c>
      <c r="Q48" s="4" t="s">
        <v>33</v>
      </c>
      <c r="R48" s="12">
        <v>6985</v>
      </c>
      <c r="S48" s="50" t="s">
        <v>18</v>
      </c>
      <c r="T48" s="11">
        <v>8317</v>
      </c>
    </row>
    <row r="49" spans="1:20" ht="15" customHeight="1" x14ac:dyDescent="0.25">
      <c r="A49" s="44">
        <v>44</v>
      </c>
      <c r="B49" s="4" t="s">
        <v>252</v>
      </c>
      <c r="C49" s="4" t="s">
        <v>82</v>
      </c>
      <c r="D49" s="43" t="s">
        <v>18</v>
      </c>
      <c r="E49" s="55" t="s">
        <v>2</v>
      </c>
      <c r="F49" s="77" t="s">
        <v>382</v>
      </c>
      <c r="G49" s="4" t="s">
        <v>19</v>
      </c>
      <c r="H49" s="4" t="s">
        <v>83</v>
      </c>
      <c r="I49" s="3">
        <v>1903</v>
      </c>
      <c r="J49" s="3">
        <v>2497</v>
      </c>
      <c r="K49" s="4" t="s">
        <v>21</v>
      </c>
      <c r="L49" s="4" t="s">
        <v>253</v>
      </c>
      <c r="M49" s="50" t="s">
        <v>18</v>
      </c>
      <c r="N49" s="6">
        <v>5371</v>
      </c>
      <c r="O49" s="4" t="s">
        <v>87</v>
      </c>
      <c r="P49" s="4" t="s">
        <v>25</v>
      </c>
      <c r="Q49" s="4" t="s">
        <v>33</v>
      </c>
      <c r="R49" s="12">
        <v>7598</v>
      </c>
      <c r="S49" s="50" t="s">
        <v>18</v>
      </c>
      <c r="T49" s="1"/>
    </row>
    <row r="50" spans="1:20" ht="15" customHeight="1" x14ac:dyDescent="0.25">
      <c r="A50" s="44">
        <v>45</v>
      </c>
      <c r="B50" s="4" t="s">
        <v>254</v>
      </c>
      <c r="C50" s="4" t="s">
        <v>255</v>
      </c>
      <c r="D50" s="43" t="s">
        <v>18</v>
      </c>
      <c r="E50" s="55" t="s">
        <v>2</v>
      </c>
      <c r="F50" s="77" t="s">
        <v>382</v>
      </c>
      <c r="G50" s="4" t="s">
        <v>19</v>
      </c>
      <c r="H50" s="4" t="s">
        <v>256</v>
      </c>
      <c r="I50" s="3">
        <v>1914</v>
      </c>
      <c r="J50" s="3">
        <v>1708</v>
      </c>
      <c r="K50" s="4" t="s">
        <v>21</v>
      </c>
      <c r="L50" s="4" t="s">
        <v>257</v>
      </c>
      <c r="M50" s="50" t="s">
        <v>18</v>
      </c>
      <c r="N50" s="6">
        <v>6221</v>
      </c>
      <c r="O50" s="4" t="s">
        <v>258</v>
      </c>
      <c r="P50" s="4" t="s">
        <v>259</v>
      </c>
      <c r="Q50" s="4" t="s">
        <v>143</v>
      </c>
      <c r="R50" s="12">
        <v>6230</v>
      </c>
      <c r="S50" s="50" t="s">
        <v>18</v>
      </c>
      <c r="T50" s="11">
        <v>6203</v>
      </c>
    </row>
    <row r="51" spans="1:20" ht="15" customHeight="1" x14ac:dyDescent="0.25">
      <c r="A51" s="44">
        <v>46</v>
      </c>
      <c r="B51" s="4" t="s">
        <v>254</v>
      </c>
      <c r="C51" s="4" t="s">
        <v>176</v>
      </c>
      <c r="D51" s="43" t="s">
        <v>18</v>
      </c>
      <c r="E51" s="55" t="s">
        <v>2</v>
      </c>
      <c r="F51" s="77" t="s">
        <v>382</v>
      </c>
      <c r="G51" s="4" t="s">
        <v>150</v>
      </c>
      <c r="H51" s="4" t="s">
        <v>118</v>
      </c>
      <c r="I51" s="3">
        <v>1910</v>
      </c>
      <c r="J51" s="3">
        <v>124</v>
      </c>
      <c r="K51" s="4" t="s">
        <v>21</v>
      </c>
      <c r="L51" s="4" t="s">
        <v>260</v>
      </c>
      <c r="M51" s="50" t="s">
        <v>18</v>
      </c>
      <c r="N51" s="6">
        <v>5749</v>
      </c>
      <c r="O51" s="4" t="s">
        <v>261</v>
      </c>
      <c r="P51" s="4" t="s">
        <v>38</v>
      </c>
      <c r="Q51" s="4" t="s">
        <v>262</v>
      </c>
      <c r="R51" s="12">
        <v>6027</v>
      </c>
      <c r="S51" s="50" t="s">
        <v>18</v>
      </c>
      <c r="T51" s="10"/>
    </row>
    <row r="52" spans="1:20" ht="15" customHeight="1" x14ac:dyDescent="0.25">
      <c r="A52" s="44">
        <v>47</v>
      </c>
      <c r="B52" s="4" t="s">
        <v>263</v>
      </c>
      <c r="C52" s="4" t="s">
        <v>45</v>
      </c>
      <c r="D52" s="43" t="s">
        <v>18</v>
      </c>
      <c r="E52" s="55" t="s">
        <v>2</v>
      </c>
      <c r="F52" s="77" t="s">
        <v>382</v>
      </c>
      <c r="G52" s="4" t="s">
        <v>19</v>
      </c>
      <c r="H52" s="4" t="s">
        <v>35</v>
      </c>
      <c r="I52" s="3">
        <v>1903</v>
      </c>
      <c r="J52" s="3">
        <v>2474</v>
      </c>
      <c r="K52" s="4" t="s">
        <v>21</v>
      </c>
      <c r="L52" s="4" t="s">
        <v>264</v>
      </c>
      <c r="M52" s="51" t="s">
        <v>120</v>
      </c>
      <c r="N52" s="6">
        <v>5530</v>
      </c>
      <c r="O52" s="4" t="s">
        <v>265</v>
      </c>
      <c r="P52" s="4" t="s">
        <v>25</v>
      </c>
      <c r="Q52" s="4" t="s">
        <v>33</v>
      </c>
      <c r="R52" s="12">
        <v>6534</v>
      </c>
      <c r="S52" s="50" t="s">
        <v>18</v>
      </c>
      <c r="T52" s="10"/>
    </row>
    <row r="53" spans="1:20" ht="15" customHeight="1" x14ac:dyDescent="0.25">
      <c r="A53" s="44">
        <v>48</v>
      </c>
      <c r="B53" s="4" t="s">
        <v>266</v>
      </c>
      <c r="C53" s="4" t="s">
        <v>17</v>
      </c>
      <c r="D53" s="43" t="s">
        <v>18</v>
      </c>
      <c r="E53" s="55" t="s">
        <v>2</v>
      </c>
      <c r="F53" s="77" t="s">
        <v>382</v>
      </c>
      <c r="G53" s="4" t="s">
        <v>19</v>
      </c>
      <c r="H53" s="4" t="s">
        <v>267</v>
      </c>
      <c r="I53" s="3">
        <v>1909</v>
      </c>
      <c r="J53" s="3">
        <v>466</v>
      </c>
      <c r="K53" s="4" t="s">
        <v>21</v>
      </c>
      <c r="L53" s="4" t="s">
        <v>268</v>
      </c>
      <c r="M53" s="51" t="s">
        <v>269</v>
      </c>
      <c r="N53" s="6">
        <v>5747</v>
      </c>
      <c r="O53" s="4" t="s">
        <v>270</v>
      </c>
      <c r="P53" s="4" t="s">
        <v>38</v>
      </c>
      <c r="Q53" s="4" t="s">
        <v>33</v>
      </c>
      <c r="R53" s="12">
        <v>7986</v>
      </c>
      <c r="S53" s="50" t="s">
        <v>18</v>
      </c>
      <c r="T53" s="10"/>
    </row>
    <row r="54" spans="1:20" ht="15" customHeight="1" x14ac:dyDescent="0.25">
      <c r="A54" s="44">
        <v>49</v>
      </c>
      <c r="B54" s="4" t="s">
        <v>271</v>
      </c>
      <c r="C54" s="4" t="s">
        <v>117</v>
      </c>
      <c r="D54" s="43" t="s">
        <v>18</v>
      </c>
      <c r="E54" s="55" t="s">
        <v>2</v>
      </c>
      <c r="F54" s="77" t="s">
        <v>382</v>
      </c>
      <c r="G54" s="4" t="s">
        <v>19</v>
      </c>
      <c r="H54" s="4" t="s">
        <v>272</v>
      </c>
      <c r="I54" s="3">
        <v>1911</v>
      </c>
      <c r="J54" s="3">
        <v>591</v>
      </c>
      <c r="K54" s="4" t="s">
        <v>21</v>
      </c>
      <c r="L54" s="4" t="s">
        <v>273</v>
      </c>
      <c r="M54" s="51" t="s">
        <v>274</v>
      </c>
      <c r="N54" s="6">
        <v>5673</v>
      </c>
      <c r="O54" s="4" t="s">
        <v>275</v>
      </c>
      <c r="P54" s="4" t="s">
        <v>38</v>
      </c>
      <c r="Q54" s="4" t="s">
        <v>143</v>
      </c>
      <c r="R54" s="12">
        <v>6742</v>
      </c>
      <c r="S54" s="50" t="s">
        <v>18</v>
      </c>
      <c r="T54" s="11">
        <v>7588</v>
      </c>
    </row>
    <row r="55" spans="1:20" ht="15" customHeight="1" x14ac:dyDescent="0.25">
      <c r="A55" s="44">
        <v>50</v>
      </c>
      <c r="B55" s="4" t="s">
        <v>276</v>
      </c>
      <c r="C55" s="4" t="s">
        <v>117</v>
      </c>
      <c r="D55" s="43" t="s">
        <v>18</v>
      </c>
      <c r="E55" s="55" t="s">
        <v>2</v>
      </c>
      <c r="F55" s="77" t="s">
        <v>382</v>
      </c>
      <c r="G55" s="4" t="s">
        <v>19</v>
      </c>
      <c r="H55" s="4" t="s">
        <v>192</v>
      </c>
      <c r="I55" s="3">
        <v>1902</v>
      </c>
      <c r="J55" s="3">
        <v>1110</v>
      </c>
      <c r="K55" s="4" t="s">
        <v>21</v>
      </c>
      <c r="L55" s="4" t="s">
        <v>277</v>
      </c>
      <c r="M55" s="8" t="s">
        <v>21</v>
      </c>
      <c r="N55" s="6">
        <v>5383</v>
      </c>
      <c r="O55" s="4" t="s">
        <v>278</v>
      </c>
      <c r="P55" s="4" t="s">
        <v>25</v>
      </c>
      <c r="Q55" s="4" t="s">
        <v>33</v>
      </c>
      <c r="R55" s="12">
        <v>7686</v>
      </c>
      <c r="S55" s="50" t="s">
        <v>18</v>
      </c>
      <c r="T55" s="10"/>
    </row>
    <row r="56" spans="1:20" ht="15" customHeight="1" x14ac:dyDescent="0.25">
      <c r="A56" s="44">
        <v>51</v>
      </c>
      <c r="B56" s="4" t="s">
        <v>279</v>
      </c>
      <c r="C56" s="4" t="s">
        <v>176</v>
      </c>
      <c r="D56" s="43" t="s">
        <v>18</v>
      </c>
      <c r="E56" s="55" t="s">
        <v>2</v>
      </c>
      <c r="F56" s="7">
        <v>13</v>
      </c>
      <c r="G56" s="4" t="s">
        <v>150</v>
      </c>
      <c r="H56" s="4" t="s">
        <v>280</v>
      </c>
      <c r="I56" s="3">
        <v>1900</v>
      </c>
      <c r="J56" s="3">
        <v>915</v>
      </c>
      <c r="K56" s="4" t="s">
        <v>21</v>
      </c>
      <c r="L56" s="4" t="s">
        <v>281</v>
      </c>
      <c r="M56" s="50" t="s">
        <v>18</v>
      </c>
      <c r="N56" s="6">
        <v>6366</v>
      </c>
      <c r="O56" s="4" t="s">
        <v>282</v>
      </c>
      <c r="P56" s="4" t="s">
        <v>25</v>
      </c>
      <c r="Q56" s="4" t="s">
        <v>143</v>
      </c>
      <c r="R56" s="12">
        <v>6764</v>
      </c>
      <c r="S56" s="8" t="s">
        <v>21</v>
      </c>
      <c r="T56" s="10"/>
    </row>
    <row r="57" spans="1:20" ht="15" customHeight="1" x14ac:dyDescent="0.25">
      <c r="A57" s="44">
        <v>52</v>
      </c>
      <c r="B57" s="4" t="s">
        <v>283</v>
      </c>
      <c r="C57" s="4" t="s">
        <v>82</v>
      </c>
      <c r="D57" s="43" t="s">
        <v>18</v>
      </c>
      <c r="E57" s="55" t="s">
        <v>2</v>
      </c>
      <c r="F57" s="77" t="s">
        <v>382</v>
      </c>
      <c r="G57" s="4" t="s">
        <v>19</v>
      </c>
      <c r="H57" s="4" t="s">
        <v>188</v>
      </c>
      <c r="I57" s="3">
        <v>1903</v>
      </c>
      <c r="J57" s="3">
        <v>1674</v>
      </c>
      <c r="K57" s="4" t="s">
        <v>84</v>
      </c>
      <c r="L57" s="4" t="s">
        <v>284</v>
      </c>
      <c r="M57" s="15" t="s">
        <v>285</v>
      </c>
      <c r="N57" s="6">
        <v>5912</v>
      </c>
      <c r="O57" s="4" t="s">
        <v>286</v>
      </c>
      <c r="P57" s="4" t="s">
        <v>32</v>
      </c>
      <c r="Q57" s="4" t="s">
        <v>33</v>
      </c>
      <c r="R57" s="12">
        <v>6993</v>
      </c>
      <c r="S57" s="50" t="s">
        <v>18</v>
      </c>
      <c r="T57" s="10"/>
    </row>
    <row r="58" spans="1:20" ht="15" customHeight="1" x14ac:dyDescent="0.25">
      <c r="A58" s="44">
        <v>53</v>
      </c>
      <c r="B58" s="4" t="s">
        <v>287</v>
      </c>
      <c r="C58" s="4" t="s">
        <v>117</v>
      </c>
      <c r="D58" s="43" t="s">
        <v>18</v>
      </c>
      <c r="E58" s="55" t="s">
        <v>2</v>
      </c>
      <c r="F58" s="77" t="s">
        <v>382</v>
      </c>
      <c r="G58" s="4" t="s">
        <v>19</v>
      </c>
      <c r="H58" s="4" t="s">
        <v>288</v>
      </c>
      <c r="I58" s="3">
        <v>1912</v>
      </c>
      <c r="J58" s="3">
        <v>1149</v>
      </c>
      <c r="K58" s="4" t="s">
        <v>21</v>
      </c>
      <c r="L58" s="4" t="s">
        <v>289</v>
      </c>
      <c r="M58" s="39" t="s">
        <v>79</v>
      </c>
      <c r="N58" s="6">
        <v>5747</v>
      </c>
      <c r="O58" s="4" t="s">
        <v>290</v>
      </c>
      <c r="P58" s="4" t="s">
        <v>25</v>
      </c>
      <c r="Q58" s="4" t="s">
        <v>33</v>
      </c>
      <c r="R58" s="12">
        <v>7948</v>
      </c>
      <c r="S58" s="50" t="s">
        <v>18</v>
      </c>
      <c r="T58" s="11">
        <v>8444</v>
      </c>
    </row>
    <row r="59" spans="1:20" ht="15" customHeight="1" x14ac:dyDescent="0.25">
      <c r="A59" s="44">
        <v>54</v>
      </c>
      <c r="B59" s="4" t="s">
        <v>291</v>
      </c>
      <c r="C59" s="4" t="s">
        <v>17</v>
      </c>
      <c r="D59" s="43" t="s">
        <v>18</v>
      </c>
      <c r="E59" s="55" t="s">
        <v>2</v>
      </c>
      <c r="F59" s="77" t="s">
        <v>382</v>
      </c>
      <c r="G59" s="4" t="s">
        <v>19</v>
      </c>
      <c r="H59" s="4" t="s">
        <v>139</v>
      </c>
      <c r="I59" s="3">
        <v>1899</v>
      </c>
      <c r="J59" s="3">
        <v>1372</v>
      </c>
      <c r="K59" s="4" t="s">
        <v>21</v>
      </c>
      <c r="L59" s="4" t="s">
        <v>292</v>
      </c>
      <c r="M59" s="51" t="s">
        <v>293</v>
      </c>
      <c r="N59" s="6">
        <v>5475</v>
      </c>
      <c r="O59" s="4" t="s">
        <v>294</v>
      </c>
      <c r="P59" s="4" t="s">
        <v>38</v>
      </c>
      <c r="Q59" s="4" t="s">
        <v>33</v>
      </c>
      <c r="R59" s="12">
        <v>7455</v>
      </c>
      <c r="S59" s="50" t="s">
        <v>18</v>
      </c>
      <c r="T59" s="10"/>
    </row>
    <row r="60" spans="1:20" ht="15" customHeight="1" x14ac:dyDescent="0.25">
      <c r="A60" s="44">
        <v>55</v>
      </c>
      <c r="B60" s="4" t="s">
        <v>295</v>
      </c>
      <c r="C60" s="4" t="s">
        <v>45</v>
      </c>
      <c r="D60" s="43" t="s">
        <v>18</v>
      </c>
      <c r="E60" s="55" t="s">
        <v>2</v>
      </c>
      <c r="F60" s="77" t="s">
        <v>382</v>
      </c>
      <c r="G60" s="4" t="s">
        <v>57</v>
      </c>
      <c r="H60" s="4" t="s">
        <v>296</v>
      </c>
      <c r="I60" s="3">
        <v>1913</v>
      </c>
      <c r="J60" s="3">
        <v>2427</v>
      </c>
      <c r="K60" s="4" t="s">
        <v>21</v>
      </c>
      <c r="L60" s="4" t="s">
        <v>297</v>
      </c>
      <c r="M60" s="50" t="s">
        <v>18</v>
      </c>
      <c r="N60" s="6">
        <v>6285</v>
      </c>
      <c r="O60" s="4" t="s">
        <v>298</v>
      </c>
      <c r="P60" s="4" t="s">
        <v>206</v>
      </c>
      <c r="Q60" s="4" t="s">
        <v>33</v>
      </c>
      <c r="R60" s="12">
        <v>6428</v>
      </c>
      <c r="S60" s="50" t="s">
        <v>18</v>
      </c>
      <c r="T60" s="10"/>
    </row>
    <row r="61" spans="1:20" ht="15" customHeight="1" x14ac:dyDescent="0.25">
      <c r="A61" s="44">
        <v>56</v>
      </c>
      <c r="B61" s="4" t="s">
        <v>299</v>
      </c>
      <c r="C61" s="4" t="s">
        <v>17</v>
      </c>
      <c r="D61" s="43" t="s">
        <v>18</v>
      </c>
      <c r="E61" s="7">
        <v>7</v>
      </c>
      <c r="F61" s="7">
        <v>14</v>
      </c>
      <c r="G61" s="4" t="s">
        <v>19</v>
      </c>
      <c r="H61" s="4" t="s">
        <v>661</v>
      </c>
      <c r="I61" s="3">
        <v>1918</v>
      </c>
      <c r="J61" s="3">
        <v>1969</v>
      </c>
      <c r="K61" s="4" t="s">
        <v>21</v>
      </c>
      <c r="L61" s="4" t="s">
        <v>300</v>
      </c>
      <c r="M61" s="51" t="s">
        <v>301</v>
      </c>
      <c r="N61" s="6">
        <v>8155</v>
      </c>
      <c r="O61" s="1" t="s">
        <v>18</v>
      </c>
      <c r="P61" s="4" t="s">
        <v>47</v>
      </c>
      <c r="Q61" s="4" t="s">
        <v>302</v>
      </c>
      <c r="R61" s="12">
        <v>8155</v>
      </c>
      <c r="S61" s="50" t="s">
        <v>18</v>
      </c>
      <c r="T61" s="10"/>
    </row>
    <row r="62" spans="1:20" ht="15" customHeight="1" x14ac:dyDescent="0.25">
      <c r="A62" s="44">
        <v>57</v>
      </c>
      <c r="B62" s="4" t="s">
        <v>303</v>
      </c>
      <c r="C62" s="4" t="s">
        <v>28</v>
      </c>
      <c r="D62" s="43" t="s">
        <v>18</v>
      </c>
      <c r="E62" s="55" t="s">
        <v>2</v>
      </c>
      <c r="F62" s="77" t="s">
        <v>382</v>
      </c>
      <c r="G62" s="4" t="s">
        <v>19</v>
      </c>
      <c r="H62" s="4" t="s">
        <v>304</v>
      </c>
      <c r="I62" s="3">
        <v>1914</v>
      </c>
      <c r="J62" s="3">
        <v>1746</v>
      </c>
      <c r="K62" s="4" t="s">
        <v>21</v>
      </c>
      <c r="L62" s="4" t="s">
        <v>305</v>
      </c>
      <c r="M62" s="50" t="s">
        <v>18</v>
      </c>
      <c r="N62" s="6">
        <v>5777</v>
      </c>
      <c r="O62" s="4" t="s">
        <v>306</v>
      </c>
      <c r="P62" s="4" t="s">
        <v>25</v>
      </c>
      <c r="Q62" s="4" t="s">
        <v>33</v>
      </c>
      <c r="R62" s="12">
        <v>6618</v>
      </c>
      <c r="S62" s="50" t="s">
        <v>18</v>
      </c>
      <c r="T62" s="11">
        <v>8173</v>
      </c>
    </row>
    <row r="63" spans="1:20" ht="15" customHeight="1" x14ac:dyDescent="0.25">
      <c r="A63" s="44">
        <v>58</v>
      </c>
      <c r="B63" s="4" t="s">
        <v>307</v>
      </c>
      <c r="C63" s="4" t="s">
        <v>308</v>
      </c>
      <c r="D63" s="43" t="s">
        <v>18</v>
      </c>
      <c r="E63" s="55" t="s">
        <v>2</v>
      </c>
      <c r="F63" s="77" t="s">
        <v>382</v>
      </c>
      <c r="G63" s="4" t="s">
        <v>19</v>
      </c>
      <c r="H63" s="4" t="s">
        <v>309</v>
      </c>
      <c r="I63" s="3">
        <v>1909</v>
      </c>
      <c r="J63" s="3">
        <v>890</v>
      </c>
      <c r="K63" s="4" t="s">
        <v>21</v>
      </c>
      <c r="L63" s="4" t="s">
        <v>310</v>
      </c>
      <c r="M63" s="8" t="s">
        <v>21</v>
      </c>
      <c r="N63" s="6">
        <v>5559</v>
      </c>
      <c r="O63" s="4" t="s">
        <v>311</v>
      </c>
      <c r="P63" s="4" t="s">
        <v>312</v>
      </c>
      <c r="Q63" s="4" t="s">
        <v>313</v>
      </c>
      <c r="R63" s="12">
        <v>5581</v>
      </c>
      <c r="S63" s="50" t="s">
        <v>18</v>
      </c>
      <c r="T63" s="10"/>
    </row>
    <row r="64" spans="1:20" ht="15" customHeight="1" x14ac:dyDescent="0.25">
      <c r="A64" s="44">
        <v>59</v>
      </c>
      <c r="B64" s="4" t="s">
        <v>314</v>
      </c>
      <c r="C64" s="4" t="s">
        <v>28</v>
      </c>
      <c r="D64" s="43" t="s">
        <v>18</v>
      </c>
      <c r="E64" s="55" t="s">
        <v>2</v>
      </c>
      <c r="F64" s="77" t="s">
        <v>382</v>
      </c>
      <c r="G64" s="4" t="s">
        <v>66</v>
      </c>
      <c r="H64" s="4" t="s">
        <v>315</v>
      </c>
      <c r="I64" s="3">
        <v>1908</v>
      </c>
      <c r="J64" s="3">
        <v>1582</v>
      </c>
      <c r="K64" s="4" t="s">
        <v>21</v>
      </c>
      <c r="L64" s="4" t="s">
        <v>316</v>
      </c>
      <c r="M64" s="51" t="s">
        <v>317</v>
      </c>
      <c r="N64" s="6">
        <v>6832</v>
      </c>
      <c r="O64" s="4" t="s">
        <v>318</v>
      </c>
      <c r="P64" s="4" t="s">
        <v>25</v>
      </c>
      <c r="Q64" s="4" t="s">
        <v>33</v>
      </c>
      <c r="R64" s="12">
        <v>7304</v>
      </c>
      <c r="S64" s="50" t="s">
        <v>18</v>
      </c>
      <c r="T64" s="10"/>
    </row>
    <row r="65" spans="1:20" ht="15" customHeight="1" x14ac:dyDescent="0.25">
      <c r="A65" s="44">
        <v>60</v>
      </c>
      <c r="B65" s="4" t="s">
        <v>319</v>
      </c>
      <c r="C65" s="4" t="s">
        <v>17</v>
      </c>
      <c r="D65" s="43" t="s">
        <v>18</v>
      </c>
      <c r="E65" s="7">
        <v>8</v>
      </c>
      <c r="F65" s="7">
        <v>15</v>
      </c>
      <c r="G65" s="4" t="s">
        <v>389</v>
      </c>
      <c r="H65" s="4" t="s">
        <v>320</v>
      </c>
      <c r="I65" s="3">
        <v>1907</v>
      </c>
      <c r="J65" s="3">
        <v>335</v>
      </c>
      <c r="K65" s="4" t="s">
        <v>21</v>
      </c>
      <c r="L65" s="4" t="s">
        <v>321</v>
      </c>
      <c r="M65" s="8" t="s">
        <v>21</v>
      </c>
      <c r="N65" s="6">
        <v>6557</v>
      </c>
      <c r="O65" s="4" t="s">
        <v>322</v>
      </c>
      <c r="P65" s="4" t="s">
        <v>323</v>
      </c>
      <c r="Q65" s="4" t="s">
        <v>324</v>
      </c>
      <c r="R65" s="9" t="s">
        <v>185</v>
      </c>
      <c r="S65" s="14" t="s">
        <v>322</v>
      </c>
      <c r="T65" s="10"/>
    </row>
    <row r="66" spans="1:20" ht="15" customHeight="1" x14ac:dyDescent="0.25"/>
    <row r="67" spans="1:20" ht="15" customHeight="1" x14ac:dyDescent="0.25">
      <c r="A67" s="37" t="s">
        <v>325</v>
      </c>
      <c r="B67" s="17"/>
      <c r="C67" s="17"/>
      <c r="D67" s="17"/>
      <c r="E67" s="56"/>
      <c r="F67" s="56"/>
      <c r="G67" s="17"/>
      <c r="H67" s="17"/>
      <c r="I67" s="17"/>
      <c r="J67" s="17"/>
      <c r="K67" s="17"/>
      <c r="L67" s="17"/>
      <c r="M67" s="17"/>
      <c r="N67" s="17"/>
      <c r="O67" s="17"/>
      <c r="P67" s="17"/>
      <c r="Q67" s="17"/>
      <c r="R67" s="17"/>
      <c r="S67" s="17"/>
      <c r="T67" s="17"/>
    </row>
    <row r="68" spans="1:20" ht="15" customHeight="1" x14ac:dyDescent="0.25">
      <c r="A68" s="45" t="s">
        <v>326</v>
      </c>
      <c r="B68" s="17"/>
      <c r="C68" s="17"/>
      <c r="D68" s="17"/>
      <c r="E68" s="56"/>
      <c r="F68" s="56"/>
      <c r="G68" s="17"/>
      <c r="H68" s="17"/>
      <c r="I68" s="17"/>
      <c r="J68" s="17"/>
      <c r="K68" s="17"/>
      <c r="L68" s="17"/>
      <c r="M68" s="17"/>
      <c r="N68" s="17"/>
      <c r="O68" s="17"/>
      <c r="P68" s="17"/>
      <c r="Q68" s="17"/>
      <c r="R68" s="17"/>
      <c r="S68" s="17"/>
      <c r="T68" s="17"/>
    </row>
    <row r="69" spans="1:20" ht="15" customHeight="1" x14ac:dyDescent="0.25">
      <c r="A69" s="59" t="s">
        <v>392</v>
      </c>
      <c r="B69" s="22" t="s">
        <v>0</v>
      </c>
      <c r="C69" s="22" t="s">
        <v>1</v>
      </c>
      <c r="D69" s="22" t="s">
        <v>659</v>
      </c>
      <c r="E69" s="54" t="s">
        <v>381</v>
      </c>
      <c r="F69" s="54" t="s">
        <v>380</v>
      </c>
      <c r="G69" s="22" t="s">
        <v>3</v>
      </c>
      <c r="H69" s="22" t="s">
        <v>4</v>
      </c>
      <c r="I69" s="22" t="s">
        <v>5</v>
      </c>
      <c r="J69" s="22" t="s">
        <v>6</v>
      </c>
      <c r="K69" s="22" t="s">
        <v>7</v>
      </c>
      <c r="L69" s="22" t="s">
        <v>8</v>
      </c>
      <c r="M69" s="22" t="s">
        <v>327</v>
      </c>
      <c r="N69" s="22" t="s">
        <v>10</v>
      </c>
      <c r="O69" s="22" t="s">
        <v>11</v>
      </c>
      <c r="P69" s="22" t="s">
        <v>12</v>
      </c>
      <c r="Q69" s="22" t="s">
        <v>13</v>
      </c>
      <c r="R69" s="22" t="s">
        <v>14</v>
      </c>
      <c r="S69" s="22" t="s">
        <v>429</v>
      </c>
      <c r="T69" s="22" t="s">
        <v>15</v>
      </c>
    </row>
    <row r="70" spans="1:20" ht="15" customHeight="1" x14ac:dyDescent="0.25">
      <c r="A70" s="44">
        <v>61</v>
      </c>
      <c r="B70" s="24" t="s">
        <v>328</v>
      </c>
      <c r="C70" s="24" t="s">
        <v>17</v>
      </c>
      <c r="D70" s="40" t="s">
        <v>69</v>
      </c>
      <c r="E70" s="55" t="s">
        <v>2</v>
      </c>
      <c r="F70" s="77" t="s">
        <v>382</v>
      </c>
      <c r="G70" s="24" t="s">
        <v>19</v>
      </c>
      <c r="H70" s="24" t="s">
        <v>329</v>
      </c>
      <c r="I70" s="23">
        <v>1900</v>
      </c>
      <c r="J70" s="23">
        <v>754</v>
      </c>
      <c r="K70" s="24" t="s">
        <v>21</v>
      </c>
      <c r="L70" s="24" t="s">
        <v>330</v>
      </c>
      <c r="M70" s="50" t="s">
        <v>18</v>
      </c>
      <c r="N70" s="26">
        <v>5377</v>
      </c>
      <c r="O70" s="24" t="s">
        <v>331</v>
      </c>
      <c r="P70" s="24" t="s">
        <v>153</v>
      </c>
      <c r="Q70" s="24" t="s">
        <v>33</v>
      </c>
      <c r="R70" s="26">
        <v>7517</v>
      </c>
      <c r="S70" s="50" t="s">
        <v>18</v>
      </c>
      <c r="T70" s="28"/>
    </row>
    <row r="71" spans="1:20" ht="15" customHeight="1" x14ac:dyDescent="0.25">
      <c r="A71" s="44">
        <v>62</v>
      </c>
      <c r="B71" s="24" t="s">
        <v>332</v>
      </c>
      <c r="C71" s="24" t="s">
        <v>82</v>
      </c>
      <c r="D71" s="29" t="s">
        <v>391</v>
      </c>
      <c r="E71" s="55" t="s">
        <v>2</v>
      </c>
      <c r="F71" s="77" t="s">
        <v>382</v>
      </c>
      <c r="G71" s="24" t="s">
        <v>19</v>
      </c>
      <c r="H71" s="24" t="s">
        <v>333</v>
      </c>
      <c r="I71" s="23">
        <v>1899</v>
      </c>
      <c r="J71" s="23">
        <v>1159</v>
      </c>
      <c r="K71" s="24" t="s">
        <v>334</v>
      </c>
      <c r="L71" s="24" t="s">
        <v>335</v>
      </c>
      <c r="M71" s="51" t="s">
        <v>336</v>
      </c>
      <c r="N71" s="26">
        <v>5480</v>
      </c>
      <c r="O71" s="24" t="s">
        <v>337</v>
      </c>
      <c r="P71" s="24" t="s">
        <v>148</v>
      </c>
      <c r="Q71" s="24" t="s">
        <v>33</v>
      </c>
      <c r="R71" s="26">
        <v>5584</v>
      </c>
      <c r="S71" s="50" t="s">
        <v>18</v>
      </c>
      <c r="T71" s="26">
        <v>7272</v>
      </c>
    </row>
    <row r="72" spans="1:20" ht="15" customHeight="1" x14ac:dyDescent="0.25">
      <c r="A72" s="44">
        <v>63</v>
      </c>
      <c r="B72" s="24" t="s">
        <v>338</v>
      </c>
      <c r="C72" s="24" t="s">
        <v>17</v>
      </c>
      <c r="D72" s="28"/>
      <c r="E72" s="55" t="s">
        <v>2</v>
      </c>
      <c r="F72" s="77" t="s">
        <v>382</v>
      </c>
      <c r="G72" s="24" t="s">
        <v>19</v>
      </c>
      <c r="H72" s="24" t="s">
        <v>339</v>
      </c>
      <c r="I72" s="23">
        <v>1904</v>
      </c>
      <c r="J72" s="23">
        <v>2318</v>
      </c>
      <c r="K72" s="24" t="s">
        <v>21</v>
      </c>
      <c r="L72" s="24" t="s">
        <v>340</v>
      </c>
      <c r="M72" s="51" t="s">
        <v>341</v>
      </c>
      <c r="N72" s="26">
        <v>5350</v>
      </c>
      <c r="O72" s="24" t="s">
        <v>342</v>
      </c>
      <c r="P72" s="24" t="s">
        <v>32</v>
      </c>
      <c r="Q72" s="24" t="s">
        <v>343</v>
      </c>
      <c r="R72" s="26">
        <v>7754</v>
      </c>
      <c r="S72" s="50" t="s">
        <v>18</v>
      </c>
      <c r="T72" s="26">
        <v>8507</v>
      </c>
    </row>
    <row r="73" spans="1:20" ht="15" customHeight="1" x14ac:dyDescent="0.25">
      <c r="A73" s="44">
        <v>64</v>
      </c>
      <c r="B73" s="24" t="s">
        <v>344</v>
      </c>
      <c r="C73" s="24" t="s">
        <v>164</v>
      </c>
      <c r="D73" s="39" t="s">
        <v>345</v>
      </c>
      <c r="E73" s="55" t="s">
        <v>2</v>
      </c>
      <c r="F73" s="77" t="s">
        <v>382</v>
      </c>
      <c r="G73" s="24" t="s">
        <v>19</v>
      </c>
      <c r="H73" s="24" t="s">
        <v>41</v>
      </c>
      <c r="I73" s="23">
        <v>1905</v>
      </c>
      <c r="J73" s="23">
        <v>2105</v>
      </c>
      <c r="K73" s="24" t="s">
        <v>21</v>
      </c>
      <c r="L73" s="24" t="s">
        <v>346</v>
      </c>
      <c r="M73" s="32" t="s">
        <v>69</v>
      </c>
      <c r="N73" s="26">
        <v>6320</v>
      </c>
      <c r="O73" s="24" t="s">
        <v>347</v>
      </c>
      <c r="P73" s="24" t="s">
        <v>25</v>
      </c>
      <c r="Q73" s="24" t="s">
        <v>33</v>
      </c>
      <c r="R73" s="26">
        <v>6508</v>
      </c>
      <c r="S73" s="50" t="s">
        <v>18</v>
      </c>
      <c r="T73" s="28"/>
    </row>
    <row r="74" spans="1:20" ht="15" customHeight="1" x14ac:dyDescent="0.25">
      <c r="A74" s="44">
        <v>65</v>
      </c>
      <c r="B74" s="24" t="s">
        <v>348</v>
      </c>
      <c r="C74" s="24" t="s">
        <v>187</v>
      </c>
      <c r="D74" s="38" t="s">
        <v>349</v>
      </c>
      <c r="E74" s="55" t="s">
        <v>2</v>
      </c>
      <c r="F74" s="77" t="s">
        <v>382</v>
      </c>
      <c r="G74" s="24" t="s">
        <v>19</v>
      </c>
      <c r="H74" s="24" t="s">
        <v>350</v>
      </c>
      <c r="I74" s="23">
        <v>1914</v>
      </c>
      <c r="J74" s="23">
        <v>1631</v>
      </c>
      <c r="K74" s="24" t="s">
        <v>21</v>
      </c>
      <c r="L74" s="24" t="s">
        <v>351</v>
      </c>
      <c r="M74" s="30" t="s">
        <v>352</v>
      </c>
      <c r="N74" s="26">
        <v>5961</v>
      </c>
      <c r="O74" s="24" t="s">
        <v>353</v>
      </c>
      <c r="P74" s="24" t="s">
        <v>32</v>
      </c>
      <c r="Q74" s="24" t="s">
        <v>354</v>
      </c>
      <c r="R74" s="26">
        <v>7966</v>
      </c>
      <c r="S74" s="50" t="s">
        <v>18</v>
      </c>
      <c r="T74" s="28"/>
    </row>
    <row r="75" spans="1:20" ht="15" customHeight="1" x14ac:dyDescent="0.25">
      <c r="A75" s="44">
        <v>66</v>
      </c>
      <c r="B75" s="24" t="s">
        <v>355</v>
      </c>
      <c r="C75" s="24" t="s">
        <v>248</v>
      </c>
      <c r="D75" s="28"/>
      <c r="E75" s="55" t="s">
        <v>2</v>
      </c>
      <c r="F75" s="77" t="s">
        <v>382</v>
      </c>
      <c r="G75" s="24" t="s">
        <v>19</v>
      </c>
      <c r="H75" s="24" t="s">
        <v>356</v>
      </c>
      <c r="I75" s="23">
        <v>1906</v>
      </c>
      <c r="J75" s="23">
        <v>445</v>
      </c>
      <c r="K75" s="24" t="s">
        <v>21</v>
      </c>
      <c r="L75" s="24" t="s">
        <v>357</v>
      </c>
      <c r="M75" s="51" t="s">
        <v>221</v>
      </c>
      <c r="N75" s="26">
        <v>5382</v>
      </c>
      <c r="O75" s="24" t="s">
        <v>358</v>
      </c>
      <c r="P75" s="24" t="s">
        <v>153</v>
      </c>
      <c r="Q75" s="24" t="s">
        <v>63</v>
      </c>
      <c r="R75" s="26">
        <v>7694</v>
      </c>
      <c r="S75" s="50" t="s">
        <v>18</v>
      </c>
      <c r="T75" s="28"/>
    </row>
    <row r="76" spans="1:20" ht="15" customHeight="1" x14ac:dyDescent="0.25">
      <c r="A76" s="44">
        <v>67</v>
      </c>
      <c r="B76" s="24" t="s">
        <v>359</v>
      </c>
      <c r="C76" s="24" t="s">
        <v>360</v>
      </c>
      <c r="D76" s="39" t="s">
        <v>345</v>
      </c>
      <c r="E76" s="55" t="s">
        <v>2</v>
      </c>
      <c r="F76" s="77" t="s">
        <v>382</v>
      </c>
      <c r="G76" s="24" t="s">
        <v>19</v>
      </c>
      <c r="H76" s="24" t="s">
        <v>361</v>
      </c>
      <c r="I76" s="23">
        <v>1913</v>
      </c>
      <c r="J76" s="23">
        <v>2382</v>
      </c>
      <c r="K76" s="24" t="s">
        <v>21</v>
      </c>
      <c r="L76" s="24" t="s">
        <v>362</v>
      </c>
      <c r="M76" s="50" t="s">
        <v>18</v>
      </c>
      <c r="N76" s="26">
        <v>6946</v>
      </c>
      <c r="O76" s="24" t="s">
        <v>21</v>
      </c>
      <c r="P76" s="24" t="s">
        <v>47</v>
      </c>
      <c r="Q76" s="25" t="s">
        <v>363</v>
      </c>
      <c r="R76" s="25"/>
      <c r="S76" s="33" t="s">
        <v>79</v>
      </c>
      <c r="T76" s="28"/>
    </row>
    <row r="77" spans="1:20" ht="15" customHeight="1" x14ac:dyDescent="0.25">
      <c r="A77" s="44">
        <v>68</v>
      </c>
      <c r="B77" s="24" t="s">
        <v>364</v>
      </c>
      <c r="C77" s="24" t="s">
        <v>365</v>
      </c>
      <c r="D77" s="28"/>
      <c r="E77" s="55" t="s">
        <v>2</v>
      </c>
      <c r="F77" s="77" t="s">
        <v>382</v>
      </c>
      <c r="G77" s="24" t="s">
        <v>19</v>
      </c>
      <c r="H77" s="24" t="s">
        <v>366</v>
      </c>
      <c r="I77" s="23">
        <v>1916</v>
      </c>
      <c r="J77" s="23">
        <v>2501</v>
      </c>
      <c r="K77" s="24" t="s">
        <v>21</v>
      </c>
      <c r="L77" s="24" t="s">
        <v>367</v>
      </c>
      <c r="M77" s="50" t="s">
        <v>18</v>
      </c>
      <c r="N77" s="26">
        <v>6094</v>
      </c>
      <c r="O77" s="24" t="s">
        <v>368</v>
      </c>
      <c r="P77" s="24" t="s">
        <v>32</v>
      </c>
      <c r="Q77" s="24" t="s">
        <v>33</v>
      </c>
      <c r="R77" s="26">
        <v>7803</v>
      </c>
      <c r="S77" s="50" t="s">
        <v>18</v>
      </c>
      <c r="T77" s="26">
        <v>8697</v>
      </c>
    </row>
    <row r="78" spans="1:20" ht="15" customHeight="1" x14ac:dyDescent="0.25">
      <c r="A78" s="44">
        <v>69</v>
      </c>
      <c r="B78" s="24" t="s">
        <v>369</v>
      </c>
      <c r="C78" s="24" t="s">
        <v>82</v>
      </c>
      <c r="D78" s="39" t="s">
        <v>345</v>
      </c>
      <c r="E78" s="55" t="s">
        <v>2</v>
      </c>
      <c r="F78" s="77" t="s">
        <v>382</v>
      </c>
      <c r="G78" s="24" t="s">
        <v>19</v>
      </c>
      <c r="H78" s="24" t="s">
        <v>77</v>
      </c>
      <c r="I78" s="23">
        <v>1900</v>
      </c>
      <c r="J78" s="23">
        <v>721</v>
      </c>
      <c r="K78" s="24" t="s">
        <v>21</v>
      </c>
      <c r="L78" s="24" t="s">
        <v>370</v>
      </c>
      <c r="M78" s="31" t="s">
        <v>79</v>
      </c>
      <c r="N78" s="26">
        <v>5543</v>
      </c>
      <c r="O78" s="24" t="s">
        <v>265</v>
      </c>
      <c r="P78" s="24" t="s">
        <v>25</v>
      </c>
      <c r="Q78" s="24" t="s">
        <v>33</v>
      </c>
      <c r="R78" s="26">
        <v>7829</v>
      </c>
      <c r="S78" s="50" t="s">
        <v>18</v>
      </c>
      <c r="T78" s="28"/>
    </row>
    <row r="79" spans="1:20" ht="15" customHeight="1" x14ac:dyDescent="0.25">
      <c r="A79" s="44">
        <v>70</v>
      </c>
      <c r="B79" s="24" t="s">
        <v>371</v>
      </c>
      <c r="C79" s="24" t="s">
        <v>372</v>
      </c>
      <c r="D79" s="29" t="s">
        <v>373</v>
      </c>
      <c r="E79" s="55" t="s">
        <v>2</v>
      </c>
      <c r="F79" s="77" t="s">
        <v>382</v>
      </c>
      <c r="G79" s="24" t="s">
        <v>19</v>
      </c>
      <c r="H79" s="24" t="s">
        <v>374</v>
      </c>
      <c r="I79" s="23">
        <v>1909</v>
      </c>
      <c r="J79" s="23">
        <v>976</v>
      </c>
      <c r="K79" s="24" t="s">
        <v>21</v>
      </c>
      <c r="L79" s="24" t="s">
        <v>375</v>
      </c>
      <c r="M79" s="51" t="s">
        <v>221</v>
      </c>
      <c r="N79" s="26">
        <v>5919</v>
      </c>
      <c r="O79" s="24" t="s">
        <v>87</v>
      </c>
      <c r="P79" s="24" t="s">
        <v>25</v>
      </c>
      <c r="Q79" s="24" t="s">
        <v>376</v>
      </c>
      <c r="R79" s="26">
        <v>6064</v>
      </c>
      <c r="S79" s="50" t="s">
        <v>18</v>
      </c>
      <c r="T79" s="28"/>
    </row>
    <row r="80" spans="1:20" ht="15" customHeight="1" x14ac:dyDescent="0.25">
      <c r="A80" s="46"/>
      <c r="B80" s="19"/>
      <c r="C80" s="19"/>
      <c r="D80" s="27"/>
      <c r="E80" s="57"/>
      <c r="F80" s="57"/>
      <c r="G80" s="19"/>
      <c r="H80" s="19"/>
      <c r="I80" s="20"/>
      <c r="J80" s="20"/>
      <c r="K80" s="19"/>
      <c r="L80" s="19"/>
      <c r="M80" s="19"/>
      <c r="N80" s="21"/>
      <c r="O80" s="19"/>
      <c r="P80" s="19"/>
      <c r="Q80" s="19"/>
      <c r="R80" s="21"/>
      <c r="S80" s="19"/>
      <c r="T80" s="34"/>
    </row>
    <row r="81" spans="1:20" ht="15" customHeight="1" x14ac:dyDescent="0.25">
      <c r="A81" s="47" t="s">
        <v>377</v>
      </c>
      <c r="B81" s="18"/>
      <c r="C81" s="18"/>
      <c r="D81" s="18"/>
      <c r="E81" s="58"/>
      <c r="F81" s="58"/>
      <c r="G81" s="18"/>
      <c r="H81" s="18"/>
      <c r="I81" s="18"/>
      <c r="J81" s="18"/>
      <c r="K81" s="18"/>
      <c r="L81" s="18"/>
      <c r="M81" s="18"/>
      <c r="N81" s="18"/>
      <c r="O81" s="18"/>
      <c r="P81" s="18"/>
      <c r="Q81" s="18"/>
      <c r="R81" s="18"/>
      <c r="S81" s="18"/>
      <c r="T81" s="18"/>
    </row>
    <row r="82" spans="1:20" ht="15" customHeight="1" x14ac:dyDescent="0.25">
      <c r="A82" s="48" t="s">
        <v>379</v>
      </c>
      <c r="B82" s="18"/>
      <c r="C82" s="18"/>
      <c r="D82" s="18"/>
      <c r="E82" s="58"/>
      <c r="F82" s="58"/>
      <c r="G82" s="18"/>
      <c r="H82" s="18"/>
      <c r="I82" s="18"/>
      <c r="J82" s="18"/>
      <c r="K82" s="18"/>
      <c r="L82" s="18"/>
      <c r="M82" s="18"/>
      <c r="N82" s="18"/>
      <c r="O82" s="18"/>
      <c r="P82" s="18"/>
      <c r="Q82" s="18"/>
      <c r="R82" s="18"/>
      <c r="S82" s="18"/>
      <c r="T82" s="18"/>
    </row>
    <row r="83" spans="1:20" x14ac:dyDescent="0.25">
      <c r="A83" s="36" t="s">
        <v>607</v>
      </c>
    </row>
    <row r="84" spans="1:20" s="35" customFormat="1" x14ac:dyDescent="0.25">
      <c r="A84" s="36"/>
      <c r="E84" s="53"/>
      <c r="F84" s="53"/>
    </row>
    <row r="85" spans="1:20" s="35" customFormat="1" x14ac:dyDescent="0.25">
      <c r="A85" s="36"/>
      <c r="E85" s="67" t="s">
        <v>409</v>
      </c>
      <c r="F85" s="53"/>
      <c r="J85" s="410" t="s">
        <v>683</v>
      </c>
      <c r="K85" s="411"/>
      <c r="L85" s="412"/>
      <c r="M85" s="389" t="s">
        <v>681</v>
      </c>
      <c r="N85" s="390"/>
      <c r="O85" s="390"/>
      <c r="P85" s="391"/>
    </row>
    <row r="86" spans="1:20" x14ac:dyDescent="0.25">
      <c r="A86" s="59" t="s">
        <v>392</v>
      </c>
      <c r="B86" s="22" t="s">
        <v>0</v>
      </c>
      <c r="C86" s="22" t="s">
        <v>1</v>
      </c>
      <c r="F86" s="53" t="s">
        <v>394</v>
      </c>
      <c r="G86" s="22" t="s">
        <v>0</v>
      </c>
      <c r="H86" s="62" t="s">
        <v>393</v>
      </c>
      <c r="J86" s="413" t="s">
        <v>684</v>
      </c>
      <c r="K86" s="413" t="s">
        <v>685</v>
      </c>
      <c r="L86" s="413" t="s">
        <v>686</v>
      </c>
      <c r="M86" s="403"/>
      <c r="N86" s="392"/>
      <c r="O86" s="392"/>
      <c r="P86" s="393"/>
    </row>
    <row r="87" spans="1:20" x14ac:dyDescent="0.25">
      <c r="A87" s="44">
        <v>1</v>
      </c>
      <c r="B87" s="24" t="s">
        <v>16</v>
      </c>
      <c r="C87" s="24" t="s">
        <v>17</v>
      </c>
      <c r="E87" s="53" t="s">
        <v>395</v>
      </c>
      <c r="F87" s="61">
        <v>1</v>
      </c>
      <c r="G87" s="24" t="s">
        <v>16</v>
      </c>
      <c r="H87" s="62">
        <v>1</v>
      </c>
      <c r="J87" s="414">
        <v>48</v>
      </c>
      <c r="K87" s="414">
        <v>69</v>
      </c>
      <c r="L87" s="416">
        <f>J87/K87</f>
        <v>0.69565217391304346</v>
      </c>
      <c r="M87" s="404" t="s">
        <v>662</v>
      </c>
      <c r="N87" s="394" t="s">
        <v>663</v>
      </c>
      <c r="O87" s="394" t="s">
        <v>664</v>
      </c>
      <c r="P87" s="395" t="s">
        <v>665</v>
      </c>
    </row>
    <row r="88" spans="1:20" x14ac:dyDescent="0.25">
      <c r="A88" s="44">
        <v>2</v>
      </c>
      <c r="B88" s="24" t="s">
        <v>27</v>
      </c>
      <c r="C88" s="24" t="s">
        <v>28</v>
      </c>
      <c r="F88" s="65">
        <v>2</v>
      </c>
      <c r="G88" s="24" t="s">
        <v>27</v>
      </c>
      <c r="H88" s="62">
        <v>1</v>
      </c>
      <c r="J88" s="414">
        <v>11</v>
      </c>
      <c r="K88" s="414">
        <v>19</v>
      </c>
      <c r="L88" s="416">
        <f t="shared" ref="L88:L148" si="0">J88/K88</f>
        <v>0.57894736842105265</v>
      </c>
      <c r="M88" s="405">
        <v>1</v>
      </c>
      <c r="N88" s="423" t="s">
        <v>186</v>
      </c>
      <c r="O88" s="397">
        <v>2315</v>
      </c>
      <c r="P88" s="398">
        <v>5.1260589795710496</v>
      </c>
    </row>
    <row r="89" spans="1:20" x14ac:dyDescent="0.25">
      <c r="A89" s="44">
        <v>3</v>
      </c>
      <c r="B89" s="24" t="s">
        <v>34</v>
      </c>
      <c r="C89" s="24" t="s">
        <v>383</v>
      </c>
      <c r="F89" s="65">
        <v>3</v>
      </c>
      <c r="G89" s="24" t="s">
        <v>34</v>
      </c>
      <c r="H89" s="62">
        <v>1</v>
      </c>
      <c r="J89" s="414">
        <v>60</v>
      </c>
      <c r="K89" s="414">
        <v>794</v>
      </c>
      <c r="L89" s="415">
        <f t="shared" si="0"/>
        <v>7.5566750629722929E-2</v>
      </c>
      <c r="M89" s="405">
        <v>2</v>
      </c>
      <c r="N89" s="423" t="s">
        <v>666</v>
      </c>
      <c r="O89" s="397">
        <v>2196</v>
      </c>
      <c r="P89" s="398">
        <v>4.8625596194980671</v>
      </c>
    </row>
    <row r="90" spans="1:20" x14ac:dyDescent="0.25">
      <c r="A90" s="44">
        <v>4</v>
      </c>
      <c r="B90" s="24" t="s">
        <v>39</v>
      </c>
      <c r="C90" s="24" t="s">
        <v>40</v>
      </c>
      <c r="F90" s="65">
        <v>4</v>
      </c>
      <c r="G90" s="24" t="s">
        <v>39</v>
      </c>
      <c r="H90" s="62">
        <v>1</v>
      </c>
      <c r="J90" s="414">
        <v>255</v>
      </c>
      <c r="K90" s="414">
        <v>2675</v>
      </c>
      <c r="L90" s="421">
        <f t="shared" si="0"/>
        <v>9.5327102803738323E-2</v>
      </c>
      <c r="M90" s="405">
        <v>3</v>
      </c>
      <c r="N90" s="423" t="s">
        <v>167</v>
      </c>
      <c r="O90" s="397">
        <v>2169</v>
      </c>
      <c r="P90" s="398">
        <v>4.8027740504058771</v>
      </c>
    </row>
    <row r="91" spans="1:20" x14ac:dyDescent="0.25">
      <c r="A91" s="44">
        <v>5</v>
      </c>
      <c r="B91" s="24" t="s">
        <v>44</v>
      </c>
      <c r="C91" s="24" t="s">
        <v>45</v>
      </c>
      <c r="F91" s="65">
        <v>5</v>
      </c>
      <c r="G91" s="24" t="s">
        <v>44</v>
      </c>
      <c r="H91" s="62">
        <v>1</v>
      </c>
      <c r="J91" s="414">
        <v>23</v>
      </c>
      <c r="K91" s="414">
        <v>41</v>
      </c>
      <c r="L91" s="421">
        <f t="shared" si="0"/>
        <v>0.56097560975609762</v>
      </c>
      <c r="M91" s="405">
        <v>4</v>
      </c>
      <c r="N91" s="423" t="s">
        <v>98</v>
      </c>
      <c r="O91" s="397">
        <v>1549</v>
      </c>
      <c r="P91" s="398">
        <v>3.4299202416222703</v>
      </c>
    </row>
    <row r="92" spans="1:20" x14ac:dyDescent="0.25">
      <c r="A92" s="44">
        <v>61</v>
      </c>
      <c r="B92" s="24" t="s">
        <v>328</v>
      </c>
      <c r="C92" s="24" t="s">
        <v>17</v>
      </c>
      <c r="F92" s="65">
        <v>6</v>
      </c>
      <c r="G92" s="24" t="s">
        <v>328</v>
      </c>
      <c r="H92" s="62">
        <v>1</v>
      </c>
      <c r="J92" s="414">
        <v>21</v>
      </c>
      <c r="K92" s="414">
        <v>41</v>
      </c>
      <c r="L92" s="416">
        <f t="shared" si="0"/>
        <v>0.51219512195121952</v>
      </c>
      <c r="M92" s="405">
        <v>5</v>
      </c>
      <c r="N92" s="423" t="s">
        <v>158</v>
      </c>
      <c r="O92" s="397">
        <v>1530</v>
      </c>
      <c r="P92" s="398">
        <v>3.3878489152240627</v>
      </c>
    </row>
    <row r="93" spans="1:20" x14ac:dyDescent="0.25">
      <c r="A93" s="44">
        <v>62</v>
      </c>
      <c r="B93" s="24" t="s">
        <v>332</v>
      </c>
      <c r="C93" s="24" t="s">
        <v>82</v>
      </c>
      <c r="F93" s="65">
        <v>7</v>
      </c>
      <c r="G93" s="24" t="s">
        <v>332</v>
      </c>
      <c r="H93" s="62">
        <v>1</v>
      </c>
      <c r="J93" s="414">
        <v>2</v>
      </c>
      <c r="K93" s="414">
        <v>14</v>
      </c>
      <c r="L93" s="415">
        <f t="shared" si="0"/>
        <v>0.14285714285714285</v>
      </c>
      <c r="M93" s="405">
        <v>6</v>
      </c>
      <c r="N93" s="396" t="s">
        <v>667</v>
      </c>
      <c r="O93" s="397">
        <v>1498</v>
      </c>
      <c r="P93" s="398">
        <v>3.3169919444481346</v>
      </c>
    </row>
    <row r="94" spans="1:20" x14ac:dyDescent="0.25">
      <c r="A94" s="44">
        <v>6</v>
      </c>
      <c r="B94" s="24" t="s">
        <v>49</v>
      </c>
      <c r="C94" s="24" t="s">
        <v>17</v>
      </c>
      <c r="F94" s="65">
        <v>8</v>
      </c>
      <c r="G94" s="24" t="s">
        <v>49</v>
      </c>
      <c r="H94" s="62">
        <v>1</v>
      </c>
      <c r="J94" s="414">
        <v>13</v>
      </c>
      <c r="K94" s="414">
        <v>13</v>
      </c>
      <c r="L94" s="416">
        <f t="shared" si="0"/>
        <v>1</v>
      </c>
      <c r="M94" s="405">
        <v>7</v>
      </c>
      <c r="N94" s="423" t="s">
        <v>303</v>
      </c>
      <c r="O94" s="397">
        <v>1416</v>
      </c>
      <c r="P94" s="398">
        <v>3.1354209568348193</v>
      </c>
    </row>
    <row r="95" spans="1:20" x14ac:dyDescent="0.25">
      <c r="A95" s="44">
        <v>7</v>
      </c>
      <c r="B95" s="24" t="s">
        <v>55</v>
      </c>
      <c r="C95" s="24" t="s">
        <v>56</v>
      </c>
      <c r="F95" s="65">
        <v>9</v>
      </c>
      <c r="G95" s="24" t="s">
        <v>55</v>
      </c>
      <c r="H95" s="62">
        <v>1</v>
      </c>
      <c r="J95" s="414">
        <v>98</v>
      </c>
      <c r="K95" s="414">
        <v>613</v>
      </c>
      <c r="L95" s="415">
        <f t="shared" si="0"/>
        <v>0.1598694942903752</v>
      </c>
      <c r="M95" s="405">
        <v>8</v>
      </c>
      <c r="N95" s="396" t="s">
        <v>668</v>
      </c>
      <c r="O95" s="397">
        <v>1318</v>
      </c>
      <c r="P95" s="398">
        <v>2.9184214838335394</v>
      </c>
    </row>
    <row r="96" spans="1:20" x14ac:dyDescent="0.25">
      <c r="A96" s="44">
        <v>8</v>
      </c>
      <c r="B96" s="43" t="s">
        <v>64</v>
      </c>
      <c r="C96" s="24" t="s">
        <v>65</v>
      </c>
      <c r="F96" s="65">
        <v>10</v>
      </c>
      <c r="G96" s="43" t="s">
        <v>64</v>
      </c>
      <c r="H96" s="62">
        <v>2</v>
      </c>
      <c r="J96" s="414">
        <v>120</v>
      </c>
      <c r="K96" s="414">
        <v>1664</v>
      </c>
      <c r="L96" s="415">
        <f t="shared" si="0"/>
        <v>7.2115384615384609E-2</v>
      </c>
      <c r="M96" s="405">
        <v>9</v>
      </c>
      <c r="N96" s="396" t="s">
        <v>669</v>
      </c>
      <c r="O96" s="397">
        <v>1312</v>
      </c>
      <c r="P96" s="398">
        <v>2.9051358018130529</v>
      </c>
    </row>
    <row r="97" spans="1:16" x14ac:dyDescent="0.25">
      <c r="A97" s="44">
        <v>9</v>
      </c>
      <c r="B97" s="43" t="s">
        <v>64</v>
      </c>
      <c r="C97" s="24" t="s">
        <v>28</v>
      </c>
      <c r="E97" s="53" t="s">
        <v>396</v>
      </c>
      <c r="F97" s="66">
        <v>11</v>
      </c>
      <c r="G97" s="24" t="s">
        <v>76</v>
      </c>
      <c r="H97" s="62">
        <v>1</v>
      </c>
      <c r="J97" s="424">
        <v>329</v>
      </c>
      <c r="K97" s="414">
        <v>9951</v>
      </c>
      <c r="L97" s="415">
        <f t="shared" si="0"/>
        <v>3.3062003818711688E-2</v>
      </c>
      <c r="M97" s="405">
        <v>10</v>
      </c>
      <c r="N97" s="396" t="s">
        <v>670</v>
      </c>
      <c r="O97" s="397">
        <v>1306</v>
      </c>
      <c r="P97" s="398">
        <v>2.8918501197925659</v>
      </c>
    </row>
    <row r="98" spans="1:16" x14ac:dyDescent="0.25">
      <c r="A98" s="44">
        <v>10</v>
      </c>
      <c r="B98" s="24" t="s">
        <v>76</v>
      </c>
      <c r="C98" s="24" t="s">
        <v>45</v>
      </c>
      <c r="F98" s="64">
        <v>12</v>
      </c>
      <c r="G98" s="24" t="s">
        <v>338</v>
      </c>
      <c r="H98" s="62">
        <v>1</v>
      </c>
      <c r="J98" s="414">
        <v>100</v>
      </c>
      <c r="K98" s="414">
        <v>1553</v>
      </c>
      <c r="L98" s="415">
        <f t="shared" si="0"/>
        <v>6.4391500321957507E-2</v>
      </c>
      <c r="M98" s="405">
        <v>11</v>
      </c>
      <c r="N98" s="423" t="s">
        <v>76</v>
      </c>
      <c r="O98" s="397">
        <v>1301</v>
      </c>
      <c r="P98" s="398">
        <v>2.8807787181088274</v>
      </c>
    </row>
    <row r="99" spans="1:16" x14ac:dyDescent="0.25">
      <c r="A99" s="44">
        <v>63</v>
      </c>
      <c r="B99" s="24" t="s">
        <v>338</v>
      </c>
      <c r="C99" s="24" t="s">
        <v>17</v>
      </c>
      <c r="F99" s="65">
        <v>13</v>
      </c>
      <c r="G99" s="24" t="s">
        <v>344</v>
      </c>
      <c r="H99" s="62">
        <v>1</v>
      </c>
      <c r="J99" s="414">
        <v>20</v>
      </c>
      <c r="K99" s="414">
        <v>40</v>
      </c>
      <c r="L99" s="416">
        <f t="shared" si="0"/>
        <v>0.5</v>
      </c>
      <c r="M99" s="405">
        <v>12</v>
      </c>
      <c r="N99" s="396" t="s">
        <v>671</v>
      </c>
      <c r="O99" s="397">
        <v>1229</v>
      </c>
      <c r="P99" s="398">
        <v>2.7213505338629895</v>
      </c>
    </row>
    <row r="100" spans="1:16" x14ac:dyDescent="0.25">
      <c r="A100" s="44">
        <v>64</v>
      </c>
      <c r="B100" s="24" t="s">
        <v>344</v>
      </c>
      <c r="C100" s="24" t="s">
        <v>164</v>
      </c>
      <c r="E100" s="53" t="s">
        <v>397</v>
      </c>
      <c r="F100" s="66">
        <v>14</v>
      </c>
      <c r="G100" s="24" t="s">
        <v>81</v>
      </c>
      <c r="H100" s="62">
        <v>1</v>
      </c>
      <c r="J100" s="414">
        <v>68</v>
      </c>
      <c r="K100" s="414">
        <v>142</v>
      </c>
      <c r="L100" s="421">
        <f t="shared" si="0"/>
        <v>0.47887323943661969</v>
      </c>
      <c r="M100" s="405">
        <v>13</v>
      </c>
      <c r="N100" s="423" t="s">
        <v>355</v>
      </c>
      <c r="O100" s="397">
        <v>1215</v>
      </c>
      <c r="P100" s="398">
        <v>2.6903506091485205</v>
      </c>
    </row>
    <row r="101" spans="1:16" x14ac:dyDescent="0.25">
      <c r="A101" s="44">
        <v>11</v>
      </c>
      <c r="B101" s="24" t="s">
        <v>81</v>
      </c>
      <c r="C101" s="24" t="s">
        <v>82</v>
      </c>
      <c r="F101" s="64">
        <v>15</v>
      </c>
      <c r="G101" s="24" t="s">
        <v>88</v>
      </c>
      <c r="H101" s="62">
        <v>1</v>
      </c>
      <c r="J101" s="414">
        <v>32</v>
      </c>
      <c r="K101" s="414">
        <v>48</v>
      </c>
      <c r="L101" s="416">
        <f t="shared" si="0"/>
        <v>0.66666666666666663</v>
      </c>
      <c r="M101" s="405">
        <v>14</v>
      </c>
      <c r="N101" s="396" t="s">
        <v>672</v>
      </c>
      <c r="O101" s="397">
        <v>1165</v>
      </c>
      <c r="P101" s="398">
        <v>2.5796365923111328</v>
      </c>
    </row>
    <row r="102" spans="1:16" x14ac:dyDescent="0.25">
      <c r="A102" s="44">
        <v>12</v>
      </c>
      <c r="B102" s="24" t="s">
        <v>88</v>
      </c>
      <c r="C102" s="24" t="s">
        <v>89</v>
      </c>
      <c r="F102" s="65">
        <v>16</v>
      </c>
      <c r="G102" s="43" t="s">
        <v>93</v>
      </c>
      <c r="H102" s="62">
        <v>2</v>
      </c>
      <c r="J102" s="424">
        <v>414</v>
      </c>
      <c r="K102" s="414">
        <v>2573</v>
      </c>
      <c r="L102" s="415">
        <f t="shared" si="0"/>
        <v>0.16090167120093277</v>
      </c>
      <c r="M102" s="405">
        <v>15</v>
      </c>
      <c r="N102" s="396" t="s">
        <v>673</v>
      </c>
      <c r="O102" s="397">
        <v>1143</v>
      </c>
      <c r="P102" s="398">
        <v>2.5309224249026823</v>
      </c>
    </row>
    <row r="103" spans="1:16" x14ac:dyDescent="0.25">
      <c r="A103" s="44">
        <v>14</v>
      </c>
      <c r="B103" s="43" t="s">
        <v>98</v>
      </c>
      <c r="C103" s="24" t="s">
        <v>28</v>
      </c>
      <c r="F103" s="65">
        <v>17</v>
      </c>
      <c r="G103" s="43" t="s">
        <v>103</v>
      </c>
      <c r="H103" s="62">
        <v>2</v>
      </c>
      <c r="J103" s="414">
        <v>15</v>
      </c>
      <c r="K103" s="414">
        <v>41</v>
      </c>
      <c r="L103" s="415">
        <f t="shared" si="0"/>
        <v>0.36585365853658536</v>
      </c>
      <c r="M103" s="405">
        <v>16</v>
      </c>
      <c r="N103" s="396" t="s">
        <v>674</v>
      </c>
      <c r="O103" s="397">
        <v>1095</v>
      </c>
      <c r="P103" s="398">
        <v>2.4246369687387901</v>
      </c>
    </row>
    <row r="104" spans="1:16" x14ac:dyDescent="0.25">
      <c r="A104" s="44">
        <v>13</v>
      </c>
      <c r="B104" s="43" t="s">
        <v>93</v>
      </c>
      <c r="C104" s="24" t="s">
        <v>388</v>
      </c>
      <c r="F104" s="65">
        <v>18</v>
      </c>
      <c r="G104" s="43" t="s">
        <v>116</v>
      </c>
      <c r="H104" s="62">
        <v>2</v>
      </c>
      <c r="J104" s="414">
        <v>26</v>
      </c>
      <c r="K104" s="414">
        <v>26</v>
      </c>
      <c r="L104" s="416">
        <f t="shared" si="0"/>
        <v>1</v>
      </c>
      <c r="M104" s="405">
        <v>17</v>
      </c>
      <c r="N104" s="396" t="s">
        <v>675</v>
      </c>
      <c r="O104" s="397">
        <v>1082</v>
      </c>
      <c r="P104" s="398">
        <v>2.3958513243610695</v>
      </c>
    </row>
    <row r="105" spans="1:16" x14ac:dyDescent="0.25">
      <c r="A105" s="44">
        <v>15</v>
      </c>
      <c r="B105" s="43" t="s">
        <v>103</v>
      </c>
      <c r="C105" s="24" t="s">
        <v>89</v>
      </c>
      <c r="F105" s="65">
        <v>19</v>
      </c>
      <c r="G105" s="24" t="s">
        <v>127</v>
      </c>
      <c r="H105" s="62">
        <v>1</v>
      </c>
      <c r="J105" s="414">
        <v>332</v>
      </c>
      <c r="K105" s="414">
        <v>882</v>
      </c>
      <c r="L105" s="415">
        <f t="shared" si="0"/>
        <v>0.37641723356009071</v>
      </c>
      <c r="M105" s="405">
        <v>18</v>
      </c>
      <c r="N105" s="423" t="s">
        <v>295</v>
      </c>
      <c r="O105" s="397">
        <v>1040</v>
      </c>
      <c r="P105" s="398">
        <v>2.3028515502176639</v>
      </c>
    </row>
    <row r="106" spans="1:16" x14ac:dyDescent="0.25">
      <c r="A106" s="44">
        <v>16</v>
      </c>
      <c r="B106" s="43" t="s">
        <v>103</v>
      </c>
      <c r="C106" s="24" t="s">
        <v>109</v>
      </c>
      <c r="F106" s="65">
        <v>20</v>
      </c>
      <c r="G106" s="24" t="s">
        <v>132</v>
      </c>
      <c r="H106" s="62">
        <v>1</v>
      </c>
      <c r="J106" s="414">
        <v>11</v>
      </c>
      <c r="K106" s="414">
        <v>62</v>
      </c>
      <c r="L106" s="415">
        <f t="shared" si="0"/>
        <v>0.17741935483870969</v>
      </c>
      <c r="M106" s="405">
        <v>19</v>
      </c>
      <c r="N106" s="396" t="s">
        <v>676</v>
      </c>
      <c r="O106" s="397">
        <v>1039</v>
      </c>
      <c r="P106" s="398">
        <v>2.3006372698809163</v>
      </c>
    </row>
    <row r="107" spans="1:16" x14ac:dyDescent="0.25">
      <c r="A107" s="44">
        <v>17</v>
      </c>
      <c r="B107" s="43" t="s">
        <v>116</v>
      </c>
      <c r="C107" s="24" t="s">
        <v>117</v>
      </c>
      <c r="F107" s="65">
        <v>21</v>
      </c>
      <c r="G107" s="24" t="s">
        <v>137</v>
      </c>
      <c r="H107" s="62">
        <v>1</v>
      </c>
      <c r="J107" s="414">
        <v>2</v>
      </c>
      <c r="K107" s="414">
        <v>5</v>
      </c>
      <c r="L107" s="415">
        <f t="shared" si="0"/>
        <v>0.4</v>
      </c>
      <c r="M107" s="405">
        <v>20</v>
      </c>
      <c r="N107" s="396" t="s">
        <v>677</v>
      </c>
      <c r="O107" s="397">
        <v>1035</v>
      </c>
      <c r="P107" s="398">
        <v>2.2917801485339249</v>
      </c>
    </row>
    <row r="108" spans="1:16" x14ac:dyDescent="0.25">
      <c r="A108" s="44">
        <v>18</v>
      </c>
      <c r="B108" s="43" t="s">
        <v>116</v>
      </c>
      <c r="C108" s="24" t="s">
        <v>122</v>
      </c>
      <c r="F108" s="65">
        <v>22</v>
      </c>
      <c r="G108" s="24" t="s">
        <v>144</v>
      </c>
      <c r="H108" s="62">
        <v>1</v>
      </c>
      <c r="J108" s="414">
        <v>3</v>
      </c>
      <c r="K108" s="414">
        <v>3</v>
      </c>
      <c r="L108" s="416">
        <f t="shared" si="0"/>
        <v>1</v>
      </c>
      <c r="M108" s="406"/>
      <c r="N108" s="399"/>
      <c r="O108" s="399"/>
      <c r="P108" s="400"/>
    </row>
    <row r="109" spans="1:16" x14ac:dyDescent="0.25">
      <c r="A109" s="44">
        <v>19</v>
      </c>
      <c r="B109" s="24" t="s">
        <v>127</v>
      </c>
      <c r="C109" s="24" t="s">
        <v>117</v>
      </c>
      <c r="F109" s="65">
        <v>23</v>
      </c>
      <c r="G109" s="24" t="s">
        <v>149</v>
      </c>
      <c r="H109" s="62">
        <v>1</v>
      </c>
      <c r="J109" s="414">
        <v>21</v>
      </c>
      <c r="K109" s="414">
        <v>517</v>
      </c>
      <c r="L109" s="415">
        <f t="shared" si="0"/>
        <v>4.0618955512572531E-2</v>
      </c>
      <c r="M109" s="407" t="s">
        <v>678</v>
      </c>
      <c r="N109" s="399"/>
      <c r="O109" s="399"/>
      <c r="P109" s="400"/>
    </row>
    <row r="110" spans="1:16" x14ac:dyDescent="0.25">
      <c r="A110" s="44">
        <v>20</v>
      </c>
      <c r="B110" s="24" t="s">
        <v>132</v>
      </c>
      <c r="C110" s="24" t="s">
        <v>82</v>
      </c>
      <c r="F110" s="65">
        <v>24</v>
      </c>
      <c r="G110" s="24" t="s">
        <v>154</v>
      </c>
      <c r="H110" s="62">
        <v>1</v>
      </c>
      <c r="J110" s="414">
        <v>43</v>
      </c>
      <c r="K110" s="414">
        <v>215</v>
      </c>
      <c r="L110" s="415">
        <f t="shared" si="0"/>
        <v>0.2</v>
      </c>
      <c r="M110" s="407" t="s">
        <v>679</v>
      </c>
      <c r="N110" s="399"/>
      <c r="O110" s="399"/>
      <c r="P110" s="400"/>
    </row>
    <row r="111" spans="1:16" x14ac:dyDescent="0.25">
      <c r="A111" s="44">
        <v>21</v>
      </c>
      <c r="B111" s="24" t="s">
        <v>137</v>
      </c>
      <c r="C111" s="24" t="s">
        <v>138</v>
      </c>
      <c r="F111" s="65">
        <v>25</v>
      </c>
      <c r="G111" s="24" t="s">
        <v>158</v>
      </c>
      <c r="H111" s="62">
        <v>1</v>
      </c>
      <c r="J111" s="424">
        <v>418</v>
      </c>
      <c r="K111" s="414">
        <v>6637</v>
      </c>
      <c r="L111" s="415">
        <f t="shared" si="0"/>
        <v>6.2980262166641557E-2</v>
      </c>
      <c r="M111" s="408" t="s">
        <v>680</v>
      </c>
      <c r="N111" s="401"/>
      <c r="O111" s="401"/>
      <c r="P111" s="402"/>
    </row>
    <row r="112" spans="1:16" x14ac:dyDescent="0.25">
      <c r="A112" s="44">
        <v>22</v>
      </c>
      <c r="B112" s="24" t="s">
        <v>144</v>
      </c>
      <c r="C112" s="24" t="s">
        <v>17</v>
      </c>
      <c r="E112" s="53" t="s">
        <v>398</v>
      </c>
      <c r="F112" s="66">
        <v>26</v>
      </c>
      <c r="G112" s="24" t="s">
        <v>348</v>
      </c>
      <c r="H112" s="62">
        <v>1</v>
      </c>
      <c r="J112" s="414">
        <v>36</v>
      </c>
      <c r="K112" s="414">
        <v>79</v>
      </c>
      <c r="L112" s="421">
        <f t="shared" si="0"/>
        <v>0.45569620253164556</v>
      </c>
    </row>
    <row r="113" spans="1:15" x14ac:dyDescent="0.25">
      <c r="A113" s="44">
        <v>23</v>
      </c>
      <c r="B113" s="24" t="s">
        <v>149</v>
      </c>
      <c r="C113" s="24" t="s">
        <v>17</v>
      </c>
      <c r="F113" s="64">
        <v>27</v>
      </c>
      <c r="G113" s="24" t="s">
        <v>163</v>
      </c>
      <c r="H113" s="62">
        <v>1</v>
      </c>
      <c r="J113" s="414">
        <v>15</v>
      </c>
      <c r="K113" s="414">
        <v>593</v>
      </c>
      <c r="L113" s="421">
        <f t="shared" si="0"/>
        <v>2.5295109612141653E-2</v>
      </c>
      <c r="N113" s="422"/>
      <c r="O113" t="s">
        <v>696</v>
      </c>
    </row>
    <row r="114" spans="1:15" x14ac:dyDescent="0.25">
      <c r="A114" s="44">
        <v>24</v>
      </c>
      <c r="B114" s="24" t="s">
        <v>154</v>
      </c>
      <c r="C114" s="24" t="s">
        <v>82</v>
      </c>
      <c r="F114" s="65">
        <v>28</v>
      </c>
      <c r="G114" s="43" t="s">
        <v>167</v>
      </c>
      <c r="H114" s="62">
        <v>4</v>
      </c>
      <c r="J114" s="424">
        <v>682</v>
      </c>
      <c r="K114" s="414">
        <v>2093</v>
      </c>
      <c r="L114" s="415">
        <f t="shared" si="0"/>
        <v>0.32584806497849977</v>
      </c>
    </row>
    <row r="115" spans="1:15" x14ac:dyDescent="0.25">
      <c r="A115" s="44">
        <v>25</v>
      </c>
      <c r="B115" s="24" t="s">
        <v>158</v>
      </c>
      <c r="C115" s="24" t="s">
        <v>28</v>
      </c>
      <c r="F115" s="65">
        <v>29</v>
      </c>
      <c r="G115" s="24" t="s">
        <v>186</v>
      </c>
      <c r="H115" s="62">
        <v>1</v>
      </c>
      <c r="J115" s="424">
        <v>674</v>
      </c>
      <c r="K115" s="414">
        <v>12149</v>
      </c>
      <c r="L115" s="415">
        <f t="shared" si="0"/>
        <v>5.5477817104288417E-2</v>
      </c>
    </row>
    <row r="116" spans="1:15" x14ac:dyDescent="0.25">
      <c r="A116" s="44">
        <v>65</v>
      </c>
      <c r="B116" s="24" t="s">
        <v>348</v>
      </c>
      <c r="C116" s="24" t="s">
        <v>187</v>
      </c>
      <c r="F116" s="65">
        <v>30</v>
      </c>
      <c r="G116" s="24" t="s">
        <v>355</v>
      </c>
      <c r="H116" s="62">
        <v>1</v>
      </c>
      <c r="J116" s="424">
        <v>381</v>
      </c>
      <c r="K116" s="414">
        <v>1373</v>
      </c>
      <c r="L116" s="415">
        <f t="shared" si="0"/>
        <v>0.27749453750910413</v>
      </c>
    </row>
    <row r="117" spans="1:15" x14ac:dyDescent="0.25">
      <c r="A117" s="44">
        <v>26</v>
      </c>
      <c r="B117" s="24" t="s">
        <v>163</v>
      </c>
      <c r="C117" s="24" t="s">
        <v>164</v>
      </c>
      <c r="E117" s="53" t="s">
        <v>399</v>
      </c>
      <c r="F117" s="66">
        <v>31</v>
      </c>
      <c r="G117" s="24" t="s">
        <v>191</v>
      </c>
      <c r="H117" s="62">
        <v>1</v>
      </c>
      <c r="J117" s="414">
        <v>3</v>
      </c>
      <c r="K117" s="414">
        <v>137</v>
      </c>
      <c r="L117" s="415">
        <f t="shared" si="0"/>
        <v>2.1897810218978103E-2</v>
      </c>
    </row>
    <row r="118" spans="1:15" x14ac:dyDescent="0.25">
      <c r="A118" s="44">
        <v>27</v>
      </c>
      <c r="B118" s="43" t="s">
        <v>167</v>
      </c>
      <c r="C118" s="24" t="s">
        <v>168</v>
      </c>
      <c r="F118" s="64">
        <v>32</v>
      </c>
      <c r="G118" s="24" t="s">
        <v>196</v>
      </c>
      <c r="H118" s="62">
        <v>1</v>
      </c>
      <c r="J118" s="414">
        <v>32</v>
      </c>
      <c r="K118" s="414">
        <v>392</v>
      </c>
      <c r="L118" s="415">
        <f t="shared" si="0"/>
        <v>8.1632653061224483E-2</v>
      </c>
    </row>
    <row r="119" spans="1:15" x14ac:dyDescent="0.25">
      <c r="A119" s="44">
        <v>28</v>
      </c>
      <c r="B119" s="43" t="s">
        <v>167</v>
      </c>
      <c r="C119" s="24" t="s">
        <v>28</v>
      </c>
      <c r="F119" s="65">
        <v>33</v>
      </c>
      <c r="G119" s="24" t="s">
        <v>202</v>
      </c>
      <c r="H119" s="62">
        <v>1</v>
      </c>
      <c r="J119" s="414">
        <v>10</v>
      </c>
      <c r="K119" s="414">
        <v>24</v>
      </c>
      <c r="L119" s="415">
        <f t="shared" si="0"/>
        <v>0.41666666666666669</v>
      </c>
    </row>
    <row r="120" spans="1:15" x14ac:dyDescent="0.25">
      <c r="A120" s="44">
        <v>29</v>
      </c>
      <c r="B120" s="43" t="s">
        <v>167</v>
      </c>
      <c r="C120" s="24" t="s">
        <v>176</v>
      </c>
      <c r="F120" s="65">
        <v>34</v>
      </c>
      <c r="G120" s="24" t="s">
        <v>207</v>
      </c>
      <c r="H120" s="62">
        <v>1</v>
      </c>
      <c r="J120" s="414">
        <v>1</v>
      </c>
      <c r="K120" s="414">
        <v>39</v>
      </c>
      <c r="L120" s="415">
        <f t="shared" si="0"/>
        <v>2.564102564102564E-2</v>
      </c>
    </row>
    <row r="121" spans="1:15" x14ac:dyDescent="0.25">
      <c r="A121" s="44">
        <v>30</v>
      </c>
      <c r="B121" s="43" t="s">
        <v>167</v>
      </c>
      <c r="C121" s="24" t="s">
        <v>17</v>
      </c>
      <c r="E121" s="53" t="s">
        <v>400</v>
      </c>
      <c r="F121" s="66">
        <v>35</v>
      </c>
      <c r="G121" s="24" t="s">
        <v>212</v>
      </c>
      <c r="H121" s="62">
        <v>1</v>
      </c>
      <c r="J121" s="414">
        <v>55</v>
      </c>
      <c r="K121" s="414">
        <v>68</v>
      </c>
      <c r="L121" s="416">
        <f t="shared" si="0"/>
        <v>0.80882352941176472</v>
      </c>
    </row>
    <row r="122" spans="1:15" x14ac:dyDescent="0.25">
      <c r="A122" s="44">
        <v>31</v>
      </c>
      <c r="B122" s="24" t="s">
        <v>186</v>
      </c>
      <c r="C122" s="24" t="s">
        <v>187</v>
      </c>
      <c r="F122" s="64">
        <v>36</v>
      </c>
      <c r="G122" s="24" t="s">
        <v>217</v>
      </c>
      <c r="H122" s="62">
        <v>1</v>
      </c>
      <c r="J122" s="414">
        <v>140</v>
      </c>
      <c r="K122" s="414">
        <v>312</v>
      </c>
      <c r="L122" s="415">
        <f t="shared" si="0"/>
        <v>0.44871794871794873</v>
      </c>
    </row>
    <row r="123" spans="1:15" x14ac:dyDescent="0.25">
      <c r="A123" s="44">
        <v>66</v>
      </c>
      <c r="B123" s="24" t="s">
        <v>355</v>
      </c>
      <c r="C123" s="24" t="s">
        <v>248</v>
      </c>
      <c r="E123" s="53" t="s">
        <v>401</v>
      </c>
      <c r="F123" s="66">
        <v>37</v>
      </c>
      <c r="G123" s="24" t="s">
        <v>224</v>
      </c>
      <c r="H123" s="62">
        <v>1</v>
      </c>
      <c r="J123" s="414">
        <v>71</v>
      </c>
      <c r="K123" s="414">
        <v>457</v>
      </c>
      <c r="L123" s="415">
        <f t="shared" si="0"/>
        <v>0.15536105032822758</v>
      </c>
    </row>
    <row r="124" spans="1:15" x14ac:dyDescent="0.25">
      <c r="A124" s="44">
        <v>32</v>
      </c>
      <c r="B124" s="24" t="s">
        <v>191</v>
      </c>
      <c r="C124" s="24" t="s">
        <v>82</v>
      </c>
      <c r="F124" s="64">
        <v>38</v>
      </c>
      <c r="G124" s="24" t="s">
        <v>227</v>
      </c>
      <c r="H124" s="62">
        <v>1</v>
      </c>
      <c r="J124" s="414">
        <v>23</v>
      </c>
      <c r="K124" s="414">
        <v>264</v>
      </c>
      <c r="L124" s="415">
        <f t="shared" si="0"/>
        <v>8.7121212121212127E-2</v>
      </c>
    </row>
    <row r="125" spans="1:15" x14ac:dyDescent="0.25">
      <c r="A125" s="44">
        <v>33</v>
      </c>
      <c r="B125" s="24" t="s">
        <v>196</v>
      </c>
      <c r="C125" s="24" t="s">
        <v>122</v>
      </c>
      <c r="F125" s="65">
        <v>39</v>
      </c>
      <c r="G125" s="24" t="s">
        <v>232</v>
      </c>
      <c r="H125" s="62">
        <v>1</v>
      </c>
      <c r="J125" s="414">
        <v>119</v>
      </c>
      <c r="K125" s="414">
        <v>1120</v>
      </c>
      <c r="L125" s="421">
        <f t="shared" si="0"/>
        <v>0.10625</v>
      </c>
    </row>
    <row r="126" spans="1:15" x14ac:dyDescent="0.25">
      <c r="A126" s="44">
        <v>34</v>
      </c>
      <c r="B126" s="24" t="s">
        <v>202</v>
      </c>
      <c r="C126" s="24" t="s">
        <v>45</v>
      </c>
      <c r="F126" s="65">
        <v>40</v>
      </c>
      <c r="G126" s="24" t="s">
        <v>238</v>
      </c>
      <c r="H126" s="62">
        <v>1</v>
      </c>
      <c r="J126" s="414">
        <v>16</v>
      </c>
      <c r="K126" s="414">
        <v>19</v>
      </c>
      <c r="L126" s="416">
        <f t="shared" si="0"/>
        <v>0.84210526315789469</v>
      </c>
    </row>
    <row r="127" spans="1:15" x14ac:dyDescent="0.25">
      <c r="A127" s="44">
        <v>35</v>
      </c>
      <c r="B127" s="24" t="s">
        <v>207</v>
      </c>
      <c r="C127" s="24" t="s">
        <v>208</v>
      </c>
      <c r="F127" s="65">
        <v>41</v>
      </c>
      <c r="G127" s="24" t="s">
        <v>359</v>
      </c>
      <c r="H127" s="62">
        <v>1</v>
      </c>
      <c r="J127" s="414">
        <v>57</v>
      </c>
      <c r="K127" s="414">
        <v>4134</v>
      </c>
      <c r="L127" s="425">
        <f t="shared" si="0"/>
        <v>1.3788098693759071E-2</v>
      </c>
    </row>
    <row r="128" spans="1:15" x14ac:dyDescent="0.25">
      <c r="A128" s="44">
        <v>36</v>
      </c>
      <c r="B128" s="24" t="s">
        <v>212</v>
      </c>
      <c r="C128" s="24" t="s">
        <v>17</v>
      </c>
      <c r="F128" s="65">
        <v>42</v>
      </c>
      <c r="G128" s="24" t="s">
        <v>243</v>
      </c>
      <c r="H128" s="62">
        <v>1</v>
      </c>
      <c r="J128" s="414">
        <v>16</v>
      </c>
      <c r="K128" s="414">
        <v>136</v>
      </c>
      <c r="L128" s="415">
        <f t="shared" si="0"/>
        <v>0.11764705882352941</v>
      </c>
    </row>
    <row r="129" spans="1:12" x14ac:dyDescent="0.25">
      <c r="A129" s="44">
        <v>37</v>
      </c>
      <c r="B129" s="24" t="s">
        <v>217</v>
      </c>
      <c r="C129" s="24" t="s">
        <v>218</v>
      </c>
      <c r="E129" s="53" t="s">
        <v>402</v>
      </c>
      <c r="F129" s="66">
        <v>43</v>
      </c>
      <c r="G129" s="24" t="s">
        <v>247</v>
      </c>
      <c r="H129" s="62">
        <v>1</v>
      </c>
      <c r="J129" s="414">
        <v>17</v>
      </c>
      <c r="K129" s="414">
        <v>2217</v>
      </c>
      <c r="L129" s="425">
        <f t="shared" si="0"/>
        <v>7.6680198466396029E-3</v>
      </c>
    </row>
    <row r="130" spans="1:12" x14ac:dyDescent="0.25">
      <c r="A130" s="44">
        <v>38</v>
      </c>
      <c r="B130" s="24" t="s">
        <v>224</v>
      </c>
      <c r="C130" s="24" t="s">
        <v>164</v>
      </c>
      <c r="F130" s="64">
        <v>44</v>
      </c>
      <c r="G130" s="24" t="s">
        <v>364</v>
      </c>
      <c r="H130" s="62">
        <v>1</v>
      </c>
      <c r="J130" s="414">
        <v>98</v>
      </c>
      <c r="K130" s="414">
        <v>883</v>
      </c>
      <c r="L130" s="415">
        <f t="shared" si="0"/>
        <v>0.11098527746319366</v>
      </c>
    </row>
    <row r="131" spans="1:12" x14ac:dyDescent="0.25">
      <c r="A131" s="44">
        <v>39</v>
      </c>
      <c r="B131" s="24" t="s">
        <v>227</v>
      </c>
      <c r="C131" s="24" t="s">
        <v>117</v>
      </c>
      <c r="F131" s="65">
        <v>45</v>
      </c>
      <c r="G131" s="24" t="s">
        <v>252</v>
      </c>
      <c r="H131" s="62">
        <v>1</v>
      </c>
      <c r="J131" s="424">
        <v>666</v>
      </c>
      <c r="K131" s="414">
        <v>17746</v>
      </c>
      <c r="L131" s="415">
        <f t="shared" si="0"/>
        <v>3.7529584131635298E-2</v>
      </c>
    </row>
    <row r="132" spans="1:12" x14ac:dyDescent="0.25">
      <c r="A132" s="44">
        <v>40</v>
      </c>
      <c r="B132" s="24" t="s">
        <v>232</v>
      </c>
      <c r="C132" s="24" t="s">
        <v>82</v>
      </c>
      <c r="E132" s="53" t="s">
        <v>403</v>
      </c>
      <c r="F132" s="66">
        <v>46</v>
      </c>
      <c r="G132" s="43" t="s">
        <v>254</v>
      </c>
      <c r="H132" s="62">
        <v>2</v>
      </c>
      <c r="J132" s="414">
        <v>15</v>
      </c>
      <c r="K132" s="414">
        <v>57</v>
      </c>
      <c r="L132" s="421">
        <f t="shared" si="0"/>
        <v>0.26315789473684209</v>
      </c>
    </row>
    <row r="133" spans="1:12" x14ac:dyDescent="0.25">
      <c r="A133" s="44">
        <v>41</v>
      </c>
      <c r="B133" s="24" t="s">
        <v>238</v>
      </c>
      <c r="C133" s="24" t="s">
        <v>28</v>
      </c>
      <c r="F133" s="64">
        <v>47</v>
      </c>
      <c r="G133" s="24" t="s">
        <v>263</v>
      </c>
      <c r="H133" s="62">
        <v>1</v>
      </c>
      <c r="J133" s="414">
        <v>98</v>
      </c>
      <c r="K133" s="414">
        <v>153</v>
      </c>
      <c r="L133" s="416">
        <f t="shared" si="0"/>
        <v>0.64052287581699341</v>
      </c>
    </row>
    <row r="134" spans="1:12" x14ac:dyDescent="0.25">
      <c r="A134" s="44">
        <v>67</v>
      </c>
      <c r="B134" s="24" t="s">
        <v>359</v>
      </c>
      <c r="C134" s="24" t="s">
        <v>360</v>
      </c>
      <c r="F134" s="65">
        <v>48</v>
      </c>
      <c r="G134" s="24" t="s">
        <v>266</v>
      </c>
      <c r="H134" s="62">
        <v>1</v>
      </c>
      <c r="J134" s="414">
        <v>58</v>
      </c>
      <c r="K134" s="414">
        <v>3648</v>
      </c>
      <c r="L134" s="415">
        <f t="shared" si="0"/>
        <v>1.5899122807017545E-2</v>
      </c>
    </row>
    <row r="135" spans="1:12" x14ac:dyDescent="0.25">
      <c r="A135" s="44">
        <v>42</v>
      </c>
      <c r="B135" s="24" t="s">
        <v>243</v>
      </c>
      <c r="C135" s="24" t="s">
        <v>82</v>
      </c>
      <c r="F135" s="65">
        <v>49</v>
      </c>
      <c r="G135" s="24" t="s">
        <v>271</v>
      </c>
      <c r="H135" s="62">
        <v>1</v>
      </c>
      <c r="J135" s="414">
        <v>9</v>
      </c>
      <c r="K135" s="414">
        <v>327</v>
      </c>
      <c r="L135" s="415">
        <f t="shared" si="0"/>
        <v>2.7522935779816515E-2</v>
      </c>
    </row>
    <row r="136" spans="1:12" x14ac:dyDescent="0.25">
      <c r="A136" s="44">
        <v>43</v>
      </c>
      <c r="B136" s="24" t="s">
        <v>247</v>
      </c>
      <c r="C136" s="24" t="s">
        <v>248</v>
      </c>
      <c r="F136" s="65">
        <v>50</v>
      </c>
      <c r="G136" s="24" t="s">
        <v>276</v>
      </c>
      <c r="H136" s="62">
        <v>1</v>
      </c>
      <c r="J136" s="414">
        <v>13</v>
      </c>
      <c r="K136" s="414">
        <v>54</v>
      </c>
      <c r="L136" s="415">
        <f t="shared" si="0"/>
        <v>0.24074074074074073</v>
      </c>
    </row>
    <row r="137" spans="1:12" x14ac:dyDescent="0.25">
      <c r="A137" s="44">
        <v>68</v>
      </c>
      <c r="B137" s="24" t="s">
        <v>364</v>
      </c>
      <c r="C137" s="24" t="s">
        <v>365</v>
      </c>
      <c r="E137" s="53" t="s">
        <v>404</v>
      </c>
      <c r="F137" s="66">
        <v>51</v>
      </c>
      <c r="G137" s="24" t="s">
        <v>279</v>
      </c>
      <c r="H137" s="62">
        <v>1</v>
      </c>
      <c r="J137" s="414">
        <v>16</v>
      </c>
      <c r="K137" s="414">
        <v>27</v>
      </c>
      <c r="L137" s="415">
        <f t="shared" si="0"/>
        <v>0.59259259259259256</v>
      </c>
    </row>
    <row r="138" spans="1:12" x14ac:dyDescent="0.25">
      <c r="A138" s="44">
        <v>44</v>
      </c>
      <c r="B138" s="24" t="s">
        <v>252</v>
      </c>
      <c r="C138" s="24" t="s">
        <v>82</v>
      </c>
      <c r="E138" s="53" t="s">
        <v>405</v>
      </c>
      <c r="F138" s="61">
        <v>52</v>
      </c>
      <c r="G138" s="24" t="s">
        <v>283</v>
      </c>
      <c r="H138" s="62">
        <v>1</v>
      </c>
      <c r="J138" s="414">
        <v>0</v>
      </c>
      <c r="K138" s="414">
        <v>1</v>
      </c>
      <c r="L138" s="421">
        <f t="shared" si="0"/>
        <v>0</v>
      </c>
    </row>
    <row r="139" spans="1:12" x14ac:dyDescent="0.25">
      <c r="A139" s="44">
        <v>45</v>
      </c>
      <c r="B139" s="43" t="s">
        <v>254</v>
      </c>
      <c r="C139" s="24" t="s">
        <v>255</v>
      </c>
      <c r="F139" s="64">
        <v>53</v>
      </c>
      <c r="G139" s="24" t="s">
        <v>369</v>
      </c>
      <c r="H139" s="62">
        <v>1</v>
      </c>
      <c r="J139" s="414">
        <v>67</v>
      </c>
      <c r="K139" s="414">
        <v>111</v>
      </c>
      <c r="L139" s="416">
        <f t="shared" si="0"/>
        <v>0.60360360360360366</v>
      </c>
    </row>
    <row r="140" spans="1:12" x14ac:dyDescent="0.25">
      <c r="A140" s="44">
        <v>46</v>
      </c>
      <c r="B140" s="43" t="s">
        <v>254</v>
      </c>
      <c r="C140" s="24" t="s">
        <v>176</v>
      </c>
      <c r="F140" s="65">
        <v>54</v>
      </c>
      <c r="G140" s="24" t="s">
        <v>287</v>
      </c>
      <c r="H140" s="62">
        <v>1</v>
      </c>
      <c r="J140" s="414">
        <v>75</v>
      </c>
      <c r="K140" s="414">
        <v>490</v>
      </c>
      <c r="L140" s="415">
        <f t="shared" si="0"/>
        <v>0.15306122448979592</v>
      </c>
    </row>
    <row r="141" spans="1:12" x14ac:dyDescent="0.25">
      <c r="A141" s="44">
        <v>47</v>
      </c>
      <c r="B141" s="24" t="s">
        <v>263</v>
      </c>
      <c r="C141" s="24" t="s">
        <v>45</v>
      </c>
      <c r="F141" s="65">
        <v>55</v>
      </c>
      <c r="G141" s="24" t="s">
        <v>291</v>
      </c>
      <c r="H141" s="62">
        <v>1</v>
      </c>
      <c r="J141" s="414">
        <v>181</v>
      </c>
      <c r="K141" s="414">
        <v>635</v>
      </c>
      <c r="L141" s="415">
        <f t="shared" si="0"/>
        <v>0.28503937007874014</v>
      </c>
    </row>
    <row r="142" spans="1:12" x14ac:dyDescent="0.25">
      <c r="A142" s="44">
        <v>48</v>
      </c>
      <c r="B142" s="24" t="s">
        <v>266</v>
      </c>
      <c r="C142" s="24" t="s">
        <v>17</v>
      </c>
      <c r="F142" s="65">
        <v>56</v>
      </c>
      <c r="G142" s="24" t="s">
        <v>295</v>
      </c>
      <c r="H142" s="62">
        <v>1</v>
      </c>
      <c r="J142" s="424">
        <v>310</v>
      </c>
      <c r="K142" s="414">
        <v>7947</v>
      </c>
      <c r="L142" s="415">
        <f t="shared" si="0"/>
        <v>3.900843085441047E-2</v>
      </c>
    </row>
    <row r="143" spans="1:12" x14ac:dyDescent="0.25">
      <c r="A143" s="44">
        <v>49</v>
      </c>
      <c r="B143" s="24" t="s">
        <v>271</v>
      </c>
      <c r="C143" s="24" t="s">
        <v>117</v>
      </c>
      <c r="F143" s="65">
        <v>57</v>
      </c>
      <c r="G143" s="24" t="s">
        <v>371</v>
      </c>
      <c r="H143" s="62">
        <v>1</v>
      </c>
      <c r="J143" s="414">
        <v>13</v>
      </c>
      <c r="K143" s="414">
        <v>58</v>
      </c>
      <c r="L143" s="415">
        <f t="shared" si="0"/>
        <v>0.22413793103448276</v>
      </c>
    </row>
    <row r="144" spans="1:12" x14ac:dyDescent="0.25">
      <c r="A144" s="44">
        <v>50</v>
      </c>
      <c r="B144" s="24" t="s">
        <v>276</v>
      </c>
      <c r="C144" s="24" t="s">
        <v>117</v>
      </c>
      <c r="E144" s="53" t="s">
        <v>406</v>
      </c>
      <c r="F144" s="66">
        <v>58</v>
      </c>
      <c r="G144" s="24" t="s">
        <v>299</v>
      </c>
      <c r="H144" s="62">
        <v>1</v>
      </c>
      <c r="J144" s="414">
        <v>134</v>
      </c>
      <c r="K144" s="414">
        <v>315</v>
      </c>
      <c r="L144" s="415">
        <f t="shared" si="0"/>
        <v>0.42539682539682538</v>
      </c>
    </row>
    <row r="145" spans="1:12" x14ac:dyDescent="0.25">
      <c r="A145" s="44">
        <v>51</v>
      </c>
      <c r="B145" s="24" t="s">
        <v>279</v>
      </c>
      <c r="C145" s="24" t="s">
        <v>176</v>
      </c>
      <c r="F145" s="64">
        <v>59</v>
      </c>
      <c r="G145" s="24" t="s">
        <v>303</v>
      </c>
      <c r="H145" s="62">
        <v>1</v>
      </c>
      <c r="J145" s="424">
        <v>414</v>
      </c>
      <c r="K145" s="414">
        <v>19373</v>
      </c>
      <c r="L145" s="415">
        <f t="shared" si="0"/>
        <v>2.1369947865586124E-2</v>
      </c>
    </row>
    <row r="146" spans="1:12" x14ac:dyDescent="0.25">
      <c r="A146" s="44">
        <v>52</v>
      </c>
      <c r="B146" s="24" t="s">
        <v>283</v>
      </c>
      <c r="C146" s="24" t="s">
        <v>82</v>
      </c>
      <c r="E146" s="53" t="s">
        <v>407</v>
      </c>
      <c r="F146" s="66">
        <v>60</v>
      </c>
      <c r="G146" s="24" t="s">
        <v>307</v>
      </c>
      <c r="H146" s="62">
        <v>1</v>
      </c>
      <c r="J146" s="414">
        <v>73</v>
      </c>
      <c r="K146" s="414">
        <v>203</v>
      </c>
      <c r="L146" s="415">
        <f t="shared" si="0"/>
        <v>0.35960591133004927</v>
      </c>
    </row>
    <row r="147" spans="1:12" x14ac:dyDescent="0.25">
      <c r="A147" s="44">
        <v>69</v>
      </c>
      <c r="B147" s="24" t="s">
        <v>369</v>
      </c>
      <c r="C147" s="24" t="s">
        <v>82</v>
      </c>
      <c r="F147" s="64">
        <v>61</v>
      </c>
      <c r="G147" s="24" t="s">
        <v>314</v>
      </c>
      <c r="H147" s="62">
        <v>1</v>
      </c>
      <c r="J147" s="414">
        <v>7</v>
      </c>
      <c r="K147" s="414">
        <v>26</v>
      </c>
      <c r="L147" s="421">
        <f t="shared" si="0"/>
        <v>0.26923076923076922</v>
      </c>
    </row>
    <row r="148" spans="1:12" x14ac:dyDescent="0.25">
      <c r="A148" s="44">
        <v>53</v>
      </c>
      <c r="B148" s="24" t="s">
        <v>287</v>
      </c>
      <c r="C148" s="24" t="s">
        <v>117</v>
      </c>
      <c r="E148" s="53" t="s">
        <v>408</v>
      </c>
      <c r="F148" s="66">
        <v>62</v>
      </c>
      <c r="G148" s="24" t="s">
        <v>319</v>
      </c>
      <c r="H148" s="62">
        <v>1</v>
      </c>
      <c r="J148" s="414">
        <v>1</v>
      </c>
      <c r="K148" s="414">
        <v>113</v>
      </c>
      <c r="L148" s="425">
        <f t="shared" si="0"/>
        <v>8.8495575221238937E-3</v>
      </c>
    </row>
    <row r="149" spans="1:12" x14ac:dyDescent="0.25">
      <c r="A149" s="44">
        <v>54</v>
      </c>
      <c r="B149" s="24" t="s">
        <v>291</v>
      </c>
      <c r="C149" s="24" t="s">
        <v>17</v>
      </c>
      <c r="H149" s="63">
        <v>70</v>
      </c>
      <c r="J149" s="409" t="s">
        <v>687</v>
      </c>
      <c r="K149" s="409"/>
      <c r="L149" s="409"/>
    </row>
    <row r="150" spans="1:12" x14ac:dyDescent="0.25">
      <c r="A150" s="44">
        <v>55</v>
      </c>
      <c r="B150" s="24" t="s">
        <v>295</v>
      </c>
      <c r="C150" s="24" t="s">
        <v>45</v>
      </c>
      <c r="J150" s="409" t="s">
        <v>688</v>
      </c>
      <c r="K150" s="409"/>
      <c r="L150" s="409"/>
    </row>
    <row r="151" spans="1:12" x14ac:dyDescent="0.25">
      <c r="A151" s="44">
        <v>70</v>
      </c>
      <c r="B151" s="24" t="s">
        <v>371</v>
      </c>
      <c r="C151" s="24" t="s">
        <v>372</v>
      </c>
      <c r="J151" s="409" t="s">
        <v>689</v>
      </c>
      <c r="K151" s="409"/>
      <c r="L151" s="409"/>
    </row>
    <row r="152" spans="1:12" x14ac:dyDescent="0.25">
      <c r="A152" s="44">
        <v>56</v>
      </c>
      <c r="B152" s="24" t="s">
        <v>299</v>
      </c>
      <c r="C152" s="24" t="s">
        <v>17</v>
      </c>
      <c r="J152" s="409" t="s">
        <v>690</v>
      </c>
      <c r="K152" s="409"/>
      <c r="L152" s="409"/>
    </row>
    <row r="153" spans="1:12" x14ac:dyDescent="0.25">
      <c r="A153" s="44">
        <v>57</v>
      </c>
      <c r="B153" s="24" t="s">
        <v>303</v>
      </c>
      <c r="C153" s="24" t="s">
        <v>28</v>
      </c>
      <c r="J153" s="417" t="s">
        <v>697</v>
      </c>
      <c r="K153" s="417"/>
      <c r="L153" s="417"/>
    </row>
    <row r="154" spans="1:12" x14ac:dyDescent="0.25">
      <c r="A154" s="44">
        <v>58</v>
      </c>
      <c r="B154" s="24" t="s">
        <v>307</v>
      </c>
      <c r="C154" s="24" t="s">
        <v>308</v>
      </c>
      <c r="J154" s="426" t="s">
        <v>698</v>
      </c>
      <c r="K154" s="426"/>
      <c r="L154" s="426"/>
    </row>
    <row r="155" spans="1:12" x14ac:dyDescent="0.25">
      <c r="A155" s="44">
        <v>59</v>
      </c>
      <c r="B155" s="24" t="s">
        <v>314</v>
      </c>
      <c r="C155" s="24" t="s">
        <v>28</v>
      </c>
      <c r="J155" s="427" t="s">
        <v>699</v>
      </c>
      <c r="K155" s="427"/>
      <c r="L155" s="427"/>
    </row>
    <row r="156" spans="1:12" x14ac:dyDescent="0.25">
      <c r="A156" s="44">
        <v>60</v>
      </c>
      <c r="B156" s="24" t="s">
        <v>319</v>
      </c>
      <c r="C156" s="24" t="s">
        <v>17</v>
      </c>
    </row>
  </sheetData>
  <sortState ref="A85:T158">
    <sortCondition ref="B85:B158"/>
  </sortState>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9"/>
  <sheetViews>
    <sheetView topLeftCell="B40" workbookViewId="0">
      <selection activeCell="D78" sqref="D78:D83"/>
    </sheetView>
  </sheetViews>
  <sheetFormatPr baseColWidth="10" defaultRowHeight="15" x14ac:dyDescent="0.25"/>
  <cols>
    <col min="1" max="1" width="7.7109375" customWidth="1"/>
    <col min="2" max="2" width="42.7109375" customWidth="1"/>
    <col min="3" max="3" width="30.85546875" customWidth="1"/>
    <col min="4" max="4" width="7.7109375" customWidth="1"/>
    <col min="5" max="5" width="21.7109375" customWidth="1"/>
    <col min="6" max="6" width="17.28515625" customWidth="1"/>
    <col min="7" max="7" width="12.7109375" customWidth="1"/>
    <col min="8" max="8" width="14.5703125" customWidth="1"/>
    <col min="9" max="9" width="14" customWidth="1"/>
    <col min="10" max="10" width="16.28515625" customWidth="1"/>
    <col min="11" max="12" width="12.7109375" customWidth="1"/>
  </cols>
  <sheetData>
    <row r="1" spans="1:21" s="35" customFormat="1" ht="18.75" x14ac:dyDescent="0.3">
      <c r="A1" s="41" t="s">
        <v>584</v>
      </c>
      <c r="B1" s="42"/>
      <c r="C1" s="42"/>
      <c r="D1" s="42"/>
      <c r="E1" s="52"/>
      <c r="F1" s="52"/>
      <c r="G1" s="52"/>
      <c r="H1" s="42"/>
      <c r="I1" s="42"/>
      <c r="J1" s="42"/>
      <c r="K1" s="42"/>
      <c r="L1" s="42"/>
      <c r="M1" s="42"/>
      <c r="N1" s="42"/>
      <c r="O1" s="42"/>
      <c r="P1" s="42"/>
      <c r="Q1" s="42"/>
      <c r="R1" s="42"/>
      <c r="S1" s="42"/>
      <c r="T1" s="42"/>
      <c r="U1" s="42"/>
    </row>
    <row r="3" spans="1:21" x14ac:dyDescent="0.25">
      <c r="A3" s="35"/>
      <c r="B3" s="238" t="s">
        <v>614</v>
      </c>
      <c r="C3" s="99"/>
      <c r="D3" s="100"/>
      <c r="E3" s="98"/>
      <c r="F3" s="96"/>
      <c r="G3" s="239" t="s">
        <v>615</v>
      </c>
      <c r="H3" s="53"/>
      <c r="I3" s="35"/>
      <c r="J3" s="220"/>
      <c r="K3" s="173"/>
      <c r="L3" s="173"/>
    </row>
    <row r="4" spans="1:21" x14ac:dyDescent="0.25">
      <c r="A4" s="60"/>
      <c r="B4" s="104" t="s">
        <v>0</v>
      </c>
      <c r="C4" s="104" t="s">
        <v>1</v>
      </c>
      <c r="D4" s="347"/>
      <c r="E4" s="106" t="s">
        <v>616</v>
      </c>
      <c r="F4" s="106" t="s">
        <v>617</v>
      </c>
      <c r="G4" s="239" t="s">
        <v>618</v>
      </c>
      <c r="H4" s="53"/>
      <c r="I4" s="35"/>
      <c r="J4" s="220"/>
      <c r="K4" s="173"/>
      <c r="L4" s="173"/>
    </row>
    <row r="5" spans="1:21" x14ac:dyDescent="0.25">
      <c r="A5" s="60">
        <v>1</v>
      </c>
      <c r="B5" s="108" t="s">
        <v>16</v>
      </c>
      <c r="C5" s="108" t="s">
        <v>17</v>
      </c>
      <c r="D5" s="331"/>
      <c r="E5" s="110" t="s">
        <v>619</v>
      </c>
      <c r="F5" s="110" t="s">
        <v>620</v>
      </c>
      <c r="G5" s="242"/>
      <c r="H5" s="53"/>
      <c r="I5" s="35"/>
      <c r="J5" s="220"/>
      <c r="K5" s="173"/>
      <c r="L5" s="173"/>
    </row>
    <row r="6" spans="1:21" x14ac:dyDescent="0.25">
      <c r="A6" s="60">
        <v>2</v>
      </c>
      <c r="B6" s="108" t="s">
        <v>27</v>
      </c>
      <c r="C6" s="108" t="s">
        <v>28</v>
      </c>
      <c r="D6" s="340"/>
      <c r="E6" s="110" t="s">
        <v>621</v>
      </c>
      <c r="F6" s="110" t="s">
        <v>622</v>
      </c>
      <c r="G6" s="242"/>
      <c r="H6" s="53"/>
      <c r="I6" s="35"/>
      <c r="J6" s="220"/>
      <c r="K6" s="173"/>
      <c r="L6" s="173"/>
    </row>
    <row r="7" spans="1:21" x14ac:dyDescent="0.25">
      <c r="A7" s="60">
        <v>3</v>
      </c>
      <c r="B7" s="108" t="s">
        <v>34</v>
      </c>
      <c r="C7" s="108" t="s">
        <v>434</v>
      </c>
      <c r="D7" s="317"/>
      <c r="E7" s="110" t="s">
        <v>623</v>
      </c>
      <c r="F7" s="110" t="s">
        <v>623</v>
      </c>
      <c r="G7" s="242" t="s">
        <v>639</v>
      </c>
      <c r="H7" s="53"/>
      <c r="I7" s="35"/>
      <c r="J7" s="220"/>
      <c r="K7" s="173"/>
      <c r="L7" s="173"/>
    </row>
    <row r="8" spans="1:21" x14ac:dyDescent="0.25">
      <c r="A8" s="60">
        <v>4</v>
      </c>
      <c r="B8" s="108" t="s">
        <v>39</v>
      </c>
      <c r="C8" s="108" t="s">
        <v>40</v>
      </c>
      <c r="D8" s="321"/>
      <c r="E8" s="110" t="s">
        <v>623</v>
      </c>
      <c r="F8" s="110" t="s">
        <v>624</v>
      </c>
      <c r="G8" s="242"/>
      <c r="H8" s="53"/>
      <c r="I8" s="35"/>
      <c r="J8" s="220"/>
      <c r="K8" s="173"/>
      <c r="L8" s="173"/>
    </row>
    <row r="9" spans="1:21" x14ac:dyDescent="0.25">
      <c r="A9" s="60">
        <v>5</v>
      </c>
      <c r="B9" s="108" t="s">
        <v>44</v>
      </c>
      <c r="C9" s="108" t="s">
        <v>45</v>
      </c>
      <c r="D9" s="335"/>
      <c r="E9" s="110" t="s">
        <v>625</v>
      </c>
      <c r="F9" s="110" t="s">
        <v>622</v>
      </c>
      <c r="G9" s="242"/>
      <c r="H9" s="53"/>
      <c r="I9" s="35"/>
      <c r="J9" s="220"/>
      <c r="K9" s="173"/>
      <c r="L9" s="173"/>
    </row>
    <row r="10" spans="1:21" x14ac:dyDescent="0.25">
      <c r="A10" s="60">
        <v>6</v>
      </c>
      <c r="B10" s="122" t="s">
        <v>328</v>
      </c>
      <c r="C10" s="122" t="s">
        <v>17</v>
      </c>
      <c r="D10" s="321"/>
      <c r="E10" s="110" t="s">
        <v>626</v>
      </c>
      <c r="F10" s="110" t="s">
        <v>622</v>
      </c>
      <c r="G10" s="242"/>
      <c r="H10" s="53"/>
      <c r="I10" s="35"/>
      <c r="J10" s="220"/>
      <c r="K10" s="173"/>
      <c r="L10" s="173"/>
    </row>
    <row r="11" spans="1:21" x14ac:dyDescent="0.25">
      <c r="A11" s="60">
        <v>7</v>
      </c>
      <c r="B11" s="122" t="s">
        <v>332</v>
      </c>
      <c r="C11" s="122" t="s">
        <v>82</v>
      </c>
      <c r="D11" s="330"/>
      <c r="E11" s="110" t="s">
        <v>619</v>
      </c>
      <c r="F11" s="110" t="s">
        <v>620</v>
      </c>
      <c r="G11" s="242"/>
      <c r="H11" s="53"/>
      <c r="I11" s="35"/>
      <c r="J11" s="220"/>
      <c r="K11" s="173"/>
      <c r="L11" s="173"/>
    </row>
    <row r="12" spans="1:21" x14ac:dyDescent="0.25">
      <c r="A12" s="60">
        <v>8</v>
      </c>
      <c r="B12" s="108" t="s">
        <v>49</v>
      </c>
      <c r="C12" s="108" t="s">
        <v>17</v>
      </c>
      <c r="D12" s="335"/>
      <c r="E12" s="110" t="s">
        <v>625</v>
      </c>
      <c r="F12" s="110" t="s">
        <v>622</v>
      </c>
      <c r="G12" s="242"/>
      <c r="H12" s="53"/>
      <c r="I12" s="35"/>
      <c r="J12" s="220"/>
      <c r="K12" s="173"/>
      <c r="L12" s="173"/>
    </row>
    <row r="13" spans="1:21" x14ac:dyDescent="0.25">
      <c r="A13" s="60">
        <v>9</v>
      </c>
      <c r="B13" s="108" t="s">
        <v>55</v>
      </c>
      <c r="C13" s="108" t="s">
        <v>436</v>
      </c>
      <c r="D13" s="317"/>
      <c r="E13" s="110" t="s">
        <v>626</v>
      </c>
      <c r="F13" s="110" t="s">
        <v>622</v>
      </c>
      <c r="G13" s="242" t="s">
        <v>632</v>
      </c>
      <c r="H13" s="53"/>
      <c r="I13" s="35"/>
      <c r="J13" s="220"/>
      <c r="K13" s="173"/>
      <c r="L13" s="173"/>
    </row>
    <row r="14" spans="1:21" x14ac:dyDescent="0.25">
      <c r="A14" s="60">
        <v>10</v>
      </c>
      <c r="B14" s="108" t="s">
        <v>64</v>
      </c>
      <c r="C14" s="108" t="s">
        <v>65</v>
      </c>
      <c r="D14" s="317"/>
      <c r="E14" s="110" t="s">
        <v>623</v>
      </c>
      <c r="F14" s="110" t="s">
        <v>628</v>
      </c>
      <c r="G14" s="242" t="s">
        <v>640</v>
      </c>
      <c r="H14" s="53"/>
      <c r="I14" s="35"/>
      <c r="J14" s="220"/>
      <c r="K14" s="173"/>
      <c r="L14" s="173"/>
    </row>
    <row r="15" spans="1:21" x14ac:dyDescent="0.25">
      <c r="A15" s="60">
        <v>11</v>
      </c>
      <c r="B15" s="108" t="s">
        <v>64</v>
      </c>
      <c r="C15" s="108" t="s">
        <v>28</v>
      </c>
      <c r="D15" s="340"/>
      <c r="E15" s="110" t="s">
        <v>621</v>
      </c>
      <c r="F15" s="110" t="s">
        <v>628</v>
      </c>
      <c r="G15" s="242"/>
      <c r="H15" s="53"/>
      <c r="I15" s="35"/>
      <c r="J15" s="220"/>
      <c r="K15" s="173"/>
      <c r="L15" s="173"/>
    </row>
    <row r="16" spans="1:21" x14ac:dyDescent="0.25">
      <c r="A16" s="60">
        <v>12</v>
      </c>
      <c r="B16" s="108" t="s">
        <v>76</v>
      </c>
      <c r="C16" s="108" t="s">
        <v>45</v>
      </c>
      <c r="D16" s="335"/>
      <c r="E16" s="110" t="s">
        <v>625</v>
      </c>
      <c r="F16" s="110" t="s">
        <v>630</v>
      </c>
      <c r="G16" s="242"/>
      <c r="H16" s="53"/>
      <c r="I16" s="35"/>
      <c r="J16" s="220"/>
      <c r="K16" s="173"/>
      <c r="L16" s="173"/>
    </row>
    <row r="17" spans="1:12" x14ac:dyDescent="0.25">
      <c r="A17" s="60">
        <v>13</v>
      </c>
      <c r="B17" s="122" t="s">
        <v>338</v>
      </c>
      <c r="C17" s="122" t="s">
        <v>17</v>
      </c>
      <c r="D17" s="321"/>
      <c r="E17" s="110" t="s">
        <v>626</v>
      </c>
      <c r="F17" s="110" t="s">
        <v>622</v>
      </c>
      <c r="G17" s="242"/>
      <c r="H17" s="53"/>
      <c r="I17" s="35"/>
      <c r="J17" s="220"/>
      <c r="K17" s="173"/>
      <c r="L17" s="173"/>
    </row>
    <row r="18" spans="1:12" x14ac:dyDescent="0.25">
      <c r="A18" s="60">
        <v>14</v>
      </c>
      <c r="B18" s="122" t="s">
        <v>344</v>
      </c>
      <c r="C18" s="122" t="s">
        <v>164</v>
      </c>
      <c r="D18" s="317"/>
      <c r="E18" s="110" t="s">
        <v>626</v>
      </c>
      <c r="F18" s="110" t="s">
        <v>622</v>
      </c>
      <c r="G18" s="242"/>
      <c r="H18" s="53"/>
      <c r="I18" s="35"/>
      <c r="J18" s="220"/>
      <c r="K18" s="173"/>
      <c r="L18" s="173"/>
    </row>
    <row r="19" spans="1:12" x14ac:dyDescent="0.25">
      <c r="A19" s="60">
        <v>15</v>
      </c>
      <c r="B19" s="108" t="s">
        <v>81</v>
      </c>
      <c r="C19" s="108" t="s">
        <v>82</v>
      </c>
      <c r="D19" s="330"/>
      <c r="E19" s="110" t="s">
        <v>619</v>
      </c>
      <c r="F19" s="110" t="s">
        <v>631</v>
      </c>
      <c r="G19" s="242"/>
      <c r="H19" s="53"/>
      <c r="I19" s="35"/>
      <c r="J19" s="220"/>
      <c r="K19" s="173"/>
      <c r="L19" s="173"/>
    </row>
    <row r="20" spans="1:12" x14ac:dyDescent="0.25">
      <c r="A20" s="60">
        <v>16</v>
      </c>
      <c r="B20" s="108" t="s">
        <v>88</v>
      </c>
      <c r="C20" s="108" t="s">
        <v>89</v>
      </c>
      <c r="D20" s="317"/>
      <c r="E20" s="110" t="s">
        <v>626</v>
      </c>
      <c r="F20" s="110" t="s">
        <v>630</v>
      </c>
      <c r="G20" s="242"/>
      <c r="H20" s="53"/>
      <c r="I20" s="35"/>
      <c r="J20" s="220"/>
      <c r="K20" s="173"/>
      <c r="L20" s="173"/>
    </row>
    <row r="21" spans="1:12" x14ac:dyDescent="0.25">
      <c r="A21" s="60">
        <v>17</v>
      </c>
      <c r="B21" s="108" t="s">
        <v>98</v>
      </c>
      <c r="C21" s="108" t="s">
        <v>28</v>
      </c>
      <c r="D21" s="317"/>
      <c r="E21" s="110" t="s">
        <v>626</v>
      </c>
      <c r="F21" s="110" t="s">
        <v>622</v>
      </c>
      <c r="G21" s="242"/>
      <c r="H21" s="53"/>
      <c r="I21" s="35"/>
      <c r="J21" s="220"/>
      <c r="K21" s="173"/>
      <c r="L21" s="173"/>
    </row>
    <row r="22" spans="1:12" x14ac:dyDescent="0.25">
      <c r="A22" s="60">
        <v>18</v>
      </c>
      <c r="B22" s="108" t="s">
        <v>93</v>
      </c>
      <c r="C22" s="116" t="s">
        <v>566</v>
      </c>
      <c r="D22" s="317"/>
      <c r="E22" s="110" t="s">
        <v>626</v>
      </c>
      <c r="F22" s="110" t="s">
        <v>622</v>
      </c>
      <c r="G22" s="242"/>
      <c r="H22" s="53"/>
      <c r="I22" s="35"/>
      <c r="J22" s="220"/>
      <c r="K22" s="173"/>
      <c r="L22" s="173"/>
    </row>
    <row r="23" spans="1:12" x14ac:dyDescent="0.25">
      <c r="A23" s="60">
        <v>19</v>
      </c>
      <c r="B23" s="111" t="s">
        <v>103</v>
      </c>
      <c r="C23" s="111" t="s">
        <v>439</v>
      </c>
      <c r="D23" s="317"/>
      <c r="E23" s="110" t="s">
        <v>626</v>
      </c>
      <c r="F23" s="110" t="s">
        <v>633</v>
      </c>
      <c r="G23" s="242"/>
      <c r="H23" s="53"/>
      <c r="I23" s="35"/>
      <c r="J23" s="220"/>
      <c r="K23" s="173"/>
      <c r="L23" s="173"/>
    </row>
    <row r="24" spans="1:12" x14ac:dyDescent="0.25">
      <c r="A24" s="60">
        <v>20</v>
      </c>
      <c r="B24" s="111" t="s">
        <v>103</v>
      </c>
      <c r="C24" s="111" t="s">
        <v>440</v>
      </c>
      <c r="D24" s="317"/>
      <c r="E24" s="110" t="s">
        <v>626</v>
      </c>
      <c r="F24" s="110" t="s">
        <v>620</v>
      </c>
      <c r="G24" s="242"/>
      <c r="H24" s="53"/>
      <c r="I24" s="35"/>
      <c r="J24" s="220"/>
      <c r="K24" s="173"/>
      <c r="L24" s="173"/>
    </row>
    <row r="25" spans="1:12" x14ac:dyDescent="0.25">
      <c r="A25" s="60">
        <v>21</v>
      </c>
      <c r="B25" s="111" t="s">
        <v>116</v>
      </c>
      <c r="C25" s="111" t="s">
        <v>442</v>
      </c>
      <c r="D25" s="340"/>
      <c r="E25" s="110" t="s">
        <v>621</v>
      </c>
      <c r="F25" s="110" t="s">
        <v>622</v>
      </c>
      <c r="G25" s="242"/>
      <c r="H25" s="53"/>
      <c r="I25" s="35"/>
      <c r="J25" s="220"/>
      <c r="K25" s="173"/>
      <c r="L25" s="173"/>
    </row>
    <row r="26" spans="1:12" x14ac:dyDescent="0.25">
      <c r="A26" s="60">
        <v>22</v>
      </c>
      <c r="B26" s="108" t="s">
        <v>116</v>
      </c>
      <c r="C26" s="108" t="s">
        <v>122</v>
      </c>
      <c r="D26" s="317"/>
      <c r="E26" s="110" t="s">
        <v>623</v>
      </c>
      <c r="F26" s="110" t="s">
        <v>628</v>
      </c>
      <c r="G26" s="242"/>
      <c r="H26" s="53"/>
      <c r="I26" s="35"/>
      <c r="J26" s="220"/>
      <c r="K26" s="173"/>
      <c r="L26" s="173"/>
    </row>
    <row r="27" spans="1:12" x14ac:dyDescent="0.25">
      <c r="A27" s="60">
        <v>23</v>
      </c>
      <c r="B27" s="108" t="s">
        <v>127</v>
      </c>
      <c r="C27" s="108" t="s">
        <v>117</v>
      </c>
      <c r="D27" s="336"/>
      <c r="E27" s="110" t="s">
        <v>625</v>
      </c>
      <c r="F27" s="110" t="s">
        <v>620</v>
      </c>
      <c r="G27" s="242"/>
      <c r="H27" s="53"/>
      <c r="I27" s="35"/>
      <c r="J27" s="220"/>
      <c r="K27" s="173"/>
      <c r="L27" s="173"/>
    </row>
    <row r="28" spans="1:12" x14ac:dyDescent="0.25">
      <c r="A28" s="60">
        <v>24</v>
      </c>
      <c r="B28" s="108" t="s">
        <v>132</v>
      </c>
      <c r="C28" s="108" t="s">
        <v>82</v>
      </c>
      <c r="D28" s="348"/>
      <c r="E28" s="110" t="s">
        <v>634</v>
      </c>
      <c r="F28" s="110" t="s">
        <v>620</v>
      </c>
      <c r="G28" s="242"/>
      <c r="H28" s="53"/>
      <c r="I28" s="35"/>
      <c r="J28" s="220"/>
      <c r="K28" s="173"/>
      <c r="L28" s="173"/>
    </row>
    <row r="29" spans="1:12" x14ac:dyDescent="0.25">
      <c r="A29" s="60">
        <v>25</v>
      </c>
      <c r="B29" s="108" t="s">
        <v>137</v>
      </c>
      <c r="C29" s="108" t="s">
        <v>138</v>
      </c>
      <c r="D29" s="317"/>
      <c r="E29" s="110" t="s">
        <v>623</v>
      </c>
      <c r="F29" s="110" t="s">
        <v>628</v>
      </c>
      <c r="G29" s="242"/>
      <c r="H29" s="53"/>
      <c r="I29" s="35"/>
      <c r="J29" s="220"/>
      <c r="K29" s="173"/>
      <c r="L29" s="173"/>
    </row>
    <row r="30" spans="1:12" x14ac:dyDescent="0.25">
      <c r="A30" s="60">
        <v>26</v>
      </c>
      <c r="B30" s="108" t="s">
        <v>144</v>
      </c>
      <c r="C30" s="108" t="s">
        <v>17</v>
      </c>
      <c r="D30" s="321"/>
      <c r="E30" s="110" t="s">
        <v>623</v>
      </c>
      <c r="F30" s="110" t="s">
        <v>635</v>
      </c>
      <c r="G30" s="242"/>
      <c r="H30" s="53"/>
      <c r="I30" s="35"/>
      <c r="J30" s="220"/>
      <c r="K30" s="173"/>
      <c r="L30" s="173"/>
    </row>
    <row r="31" spans="1:12" x14ac:dyDescent="0.25">
      <c r="A31" s="60">
        <v>27</v>
      </c>
      <c r="B31" s="108" t="s">
        <v>149</v>
      </c>
      <c r="C31" s="108" t="s">
        <v>17</v>
      </c>
      <c r="D31" s="340"/>
      <c r="E31" s="110" t="s">
        <v>621</v>
      </c>
      <c r="F31" s="110" t="s">
        <v>622</v>
      </c>
      <c r="G31" s="242"/>
      <c r="H31" s="53"/>
      <c r="I31" s="35"/>
      <c r="J31" s="220"/>
      <c r="K31" s="173"/>
      <c r="L31" s="173"/>
    </row>
    <row r="32" spans="1:12" x14ac:dyDescent="0.25">
      <c r="A32" s="60">
        <v>28</v>
      </c>
      <c r="B32" s="108" t="s">
        <v>154</v>
      </c>
      <c r="C32" s="108" t="s">
        <v>82</v>
      </c>
      <c r="D32" s="340"/>
      <c r="E32" s="110" t="s">
        <v>621</v>
      </c>
      <c r="F32" s="110" t="s">
        <v>622</v>
      </c>
      <c r="G32" s="242"/>
      <c r="H32" s="53"/>
      <c r="I32" s="35"/>
      <c r="J32" s="220"/>
      <c r="K32" s="173"/>
      <c r="L32" s="173"/>
    </row>
    <row r="33" spans="1:12" x14ac:dyDescent="0.25">
      <c r="A33" s="60">
        <v>29</v>
      </c>
      <c r="B33" s="108" t="s">
        <v>158</v>
      </c>
      <c r="C33" s="108" t="s">
        <v>448</v>
      </c>
      <c r="D33" s="336"/>
      <c r="E33" s="110" t="s">
        <v>625</v>
      </c>
      <c r="F33" s="110" t="s">
        <v>635</v>
      </c>
      <c r="G33" s="242"/>
      <c r="H33" s="53"/>
      <c r="I33" s="35"/>
      <c r="J33" s="220"/>
      <c r="K33" s="173"/>
      <c r="L33" s="173"/>
    </row>
    <row r="34" spans="1:12" x14ac:dyDescent="0.25">
      <c r="A34" s="60">
        <v>30</v>
      </c>
      <c r="B34" s="122" t="s">
        <v>348</v>
      </c>
      <c r="C34" s="122" t="s">
        <v>187</v>
      </c>
      <c r="D34" s="322"/>
      <c r="E34" s="110" t="s">
        <v>637</v>
      </c>
      <c r="F34" s="110" t="s">
        <v>622</v>
      </c>
      <c r="G34" s="242"/>
      <c r="H34" s="53"/>
      <c r="I34" s="35"/>
      <c r="J34" s="220"/>
      <c r="K34" s="173"/>
      <c r="L34" s="173"/>
    </row>
    <row r="35" spans="1:12" x14ac:dyDescent="0.25">
      <c r="A35" s="60">
        <v>31</v>
      </c>
      <c r="B35" s="108" t="s">
        <v>163</v>
      </c>
      <c r="C35" s="108" t="s">
        <v>164</v>
      </c>
      <c r="D35" s="321"/>
      <c r="E35" s="110" t="s">
        <v>623</v>
      </c>
      <c r="F35" s="110" t="s">
        <v>623</v>
      </c>
      <c r="G35" s="242"/>
      <c r="H35" s="53"/>
      <c r="I35" s="35"/>
      <c r="J35" s="220"/>
      <c r="K35" s="173"/>
      <c r="L35" s="173"/>
    </row>
    <row r="36" spans="1:12" x14ac:dyDescent="0.25">
      <c r="A36" s="60">
        <v>32</v>
      </c>
      <c r="B36" s="108" t="s">
        <v>167</v>
      </c>
      <c r="C36" s="108" t="s">
        <v>168</v>
      </c>
      <c r="D36" s="322"/>
      <c r="E36" s="110" t="s">
        <v>637</v>
      </c>
      <c r="F36" s="110" t="s">
        <v>630</v>
      </c>
      <c r="G36" s="242"/>
      <c r="H36" s="53"/>
      <c r="I36" s="35"/>
      <c r="J36" s="220"/>
      <c r="K36" s="173"/>
      <c r="L36" s="173"/>
    </row>
    <row r="37" spans="1:12" x14ac:dyDescent="0.25">
      <c r="A37" s="60">
        <v>33</v>
      </c>
      <c r="B37" s="108" t="s">
        <v>167</v>
      </c>
      <c r="C37" s="108" t="s">
        <v>28</v>
      </c>
      <c r="D37" s="340"/>
      <c r="E37" s="110" t="s">
        <v>621</v>
      </c>
      <c r="F37" s="110" t="s">
        <v>638</v>
      </c>
      <c r="G37" s="242"/>
      <c r="H37" s="53"/>
      <c r="I37" s="35"/>
      <c r="J37" s="220"/>
      <c r="K37" s="173"/>
      <c r="L37" s="173"/>
    </row>
    <row r="38" spans="1:12" x14ac:dyDescent="0.25">
      <c r="A38" s="60">
        <v>34</v>
      </c>
      <c r="B38" s="108" t="s">
        <v>167</v>
      </c>
      <c r="C38" s="108" t="s">
        <v>453</v>
      </c>
      <c r="D38" s="317"/>
      <c r="E38" s="110" t="s">
        <v>626</v>
      </c>
      <c r="F38" s="110" t="s">
        <v>622</v>
      </c>
      <c r="G38" s="242"/>
      <c r="H38" s="53"/>
      <c r="I38" s="35"/>
      <c r="J38" s="220"/>
      <c r="K38" s="173"/>
      <c r="L38" s="173"/>
    </row>
    <row r="39" spans="1:12" x14ac:dyDescent="0.25">
      <c r="A39" s="60">
        <v>35</v>
      </c>
      <c r="B39" s="108" t="s">
        <v>167</v>
      </c>
      <c r="C39" s="108" t="s">
        <v>17</v>
      </c>
      <c r="D39" s="336"/>
      <c r="E39" s="110" t="s">
        <v>625</v>
      </c>
      <c r="F39" s="110" t="s">
        <v>624</v>
      </c>
      <c r="G39" s="242"/>
      <c r="H39" s="53"/>
      <c r="I39" s="35"/>
      <c r="J39" s="220"/>
      <c r="K39" s="173"/>
      <c r="L39" s="173"/>
    </row>
    <row r="40" spans="1:12" x14ac:dyDescent="0.25">
      <c r="A40" s="60">
        <v>36</v>
      </c>
      <c r="B40" s="108" t="s">
        <v>186</v>
      </c>
      <c r="C40" s="108" t="s">
        <v>187</v>
      </c>
      <c r="D40" s="346"/>
      <c r="E40" s="110" t="s">
        <v>633</v>
      </c>
      <c r="F40" s="110" t="s">
        <v>622</v>
      </c>
      <c r="G40" s="242"/>
      <c r="H40" s="53"/>
      <c r="I40" s="35"/>
      <c r="J40" s="220"/>
      <c r="K40" s="173"/>
      <c r="L40" s="173"/>
    </row>
    <row r="41" spans="1:12" x14ac:dyDescent="0.25">
      <c r="A41" s="60">
        <v>37</v>
      </c>
      <c r="B41" s="122" t="s">
        <v>355</v>
      </c>
      <c r="C41" s="122" t="s">
        <v>248</v>
      </c>
      <c r="D41" s="317"/>
      <c r="E41" s="110" t="s">
        <v>626</v>
      </c>
      <c r="F41" s="110" t="s">
        <v>622</v>
      </c>
      <c r="G41" s="242"/>
      <c r="H41" s="53"/>
      <c r="I41" s="35"/>
      <c r="J41" s="220"/>
      <c r="K41" s="173"/>
      <c r="L41" s="173"/>
    </row>
    <row r="42" spans="1:12" x14ac:dyDescent="0.25">
      <c r="A42" s="60">
        <v>38</v>
      </c>
      <c r="B42" s="108" t="s">
        <v>191</v>
      </c>
      <c r="C42" s="108" t="s">
        <v>82</v>
      </c>
      <c r="D42" s="317"/>
      <c r="E42" s="110" t="s">
        <v>626</v>
      </c>
      <c r="F42" s="110" t="s">
        <v>641</v>
      </c>
      <c r="G42" s="242"/>
      <c r="H42" s="53"/>
      <c r="I42" s="35"/>
      <c r="J42" s="220"/>
      <c r="K42" s="173"/>
      <c r="L42" s="173"/>
    </row>
    <row r="43" spans="1:12" x14ac:dyDescent="0.25">
      <c r="A43" s="60">
        <v>39</v>
      </c>
      <c r="B43" s="108" t="s">
        <v>196</v>
      </c>
      <c r="C43" s="108" t="s">
        <v>122</v>
      </c>
      <c r="D43" s="317"/>
      <c r="E43" s="110" t="s">
        <v>626</v>
      </c>
      <c r="F43" s="110" t="s">
        <v>624</v>
      </c>
      <c r="G43" s="242"/>
      <c r="H43" s="53"/>
      <c r="I43" s="35"/>
      <c r="J43" s="220"/>
      <c r="K43" s="173"/>
      <c r="L43" s="173"/>
    </row>
    <row r="44" spans="1:12" x14ac:dyDescent="0.25">
      <c r="A44" s="60">
        <v>40</v>
      </c>
      <c r="B44" s="108" t="s">
        <v>202</v>
      </c>
      <c r="C44" s="108" t="s">
        <v>45</v>
      </c>
      <c r="D44" s="322"/>
      <c r="E44" s="110" t="s">
        <v>637</v>
      </c>
      <c r="F44" s="110" t="s">
        <v>622</v>
      </c>
      <c r="G44" s="242" t="s">
        <v>627</v>
      </c>
      <c r="H44" s="53"/>
      <c r="I44" s="35"/>
      <c r="J44" s="220"/>
      <c r="K44" s="173"/>
      <c r="L44" s="173"/>
    </row>
    <row r="45" spans="1:12" x14ac:dyDescent="0.25">
      <c r="A45" s="60">
        <v>41</v>
      </c>
      <c r="B45" s="108" t="s">
        <v>207</v>
      </c>
      <c r="C45" s="108" t="s">
        <v>460</v>
      </c>
      <c r="D45" s="322"/>
      <c r="E45" s="110" t="s">
        <v>637</v>
      </c>
      <c r="F45" s="110" t="s">
        <v>622</v>
      </c>
      <c r="G45" s="242" t="s">
        <v>629</v>
      </c>
      <c r="H45" s="53"/>
      <c r="I45" s="35"/>
      <c r="J45" s="220"/>
      <c r="K45" s="173"/>
      <c r="L45" s="173"/>
    </row>
    <row r="46" spans="1:12" x14ac:dyDescent="0.25">
      <c r="A46" s="60">
        <v>42</v>
      </c>
      <c r="B46" s="108" t="s">
        <v>212</v>
      </c>
      <c r="C46" s="108" t="s">
        <v>17</v>
      </c>
      <c r="D46" s="317"/>
      <c r="E46" s="110" t="s">
        <v>626</v>
      </c>
      <c r="F46" s="110" t="s">
        <v>622</v>
      </c>
      <c r="G46" s="242"/>
      <c r="H46" s="53"/>
      <c r="I46" s="35"/>
      <c r="J46" s="220"/>
      <c r="K46" s="173"/>
      <c r="L46" s="173"/>
    </row>
    <row r="47" spans="1:12" x14ac:dyDescent="0.25">
      <c r="A47" s="60">
        <v>43</v>
      </c>
      <c r="B47" s="108" t="s">
        <v>217</v>
      </c>
      <c r="C47" s="108" t="s">
        <v>218</v>
      </c>
      <c r="D47" s="317"/>
      <c r="E47" s="110" t="s">
        <v>626</v>
      </c>
      <c r="F47" s="110" t="s">
        <v>620</v>
      </c>
      <c r="G47" s="242"/>
      <c r="H47" s="53"/>
      <c r="I47" s="35"/>
      <c r="J47" s="220"/>
      <c r="K47" s="173"/>
      <c r="L47" s="173"/>
    </row>
    <row r="48" spans="1:12" x14ac:dyDescent="0.25">
      <c r="A48" s="60">
        <v>44</v>
      </c>
      <c r="B48" s="108" t="s">
        <v>224</v>
      </c>
      <c r="C48" s="108" t="s">
        <v>164</v>
      </c>
      <c r="D48" s="336"/>
      <c r="E48" s="110" t="s">
        <v>625</v>
      </c>
      <c r="F48" s="110" t="s">
        <v>643</v>
      </c>
      <c r="G48" s="242"/>
      <c r="H48" s="53"/>
      <c r="I48" s="35"/>
      <c r="J48" s="220"/>
      <c r="K48" s="173"/>
      <c r="L48" s="173"/>
    </row>
    <row r="49" spans="1:12" x14ac:dyDescent="0.25">
      <c r="A49" s="60">
        <v>45</v>
      </c>
      <c r="B49" s="108" t="s">
        <v>227</v>
      </c>
      <c r="C49" s="108" t="s">
        <v>117</v>
      </c>
      <c r="D49" s="341"/>
      <c r="E49" s="110" t="s">
        <v>621</v>
      </c>
      <c r="F49" s="110" t="s">
        <v>622</v>
      </c>
      <c r="G49" s="242" t="s">
        <v>645</v>
      </c>
      <c r="H49" s="53"/>
      <c r="I49" s="35"/>
      <c r="J49" s="220"/>
      <c r="K49" s="173"/>
      <c r="L49" s="173"/>
    </row>
    <row r="50" spans="1:12" x14ac:dyDescent="0.25">
      <c r="A50" s="60">
        <v>46</v>
      </c>
      <c r="B50" s="122" t="s">
        <v>232</v>
      </c>
      <c r="C50" s="122" t="s">
        <v>82</v>
      </c>
      <c r="D50" s="336"/>
      <c r="E50" s="110" t="s">
        <v>625</v>
      </c>
      <c r="F50" s="110" t="s">
        <v>628</v>
      </c>
      <c r="G50" s="242"/>
      <c r="H50" s="53"/>
      <c r="I50" s="35"/>
      <c r="J50" s="220"/>
      <c r="K50" s="173"/>
      <c r="L50" s="173"/>
    </row>
    <row r="51" spans="1:12" x14ac:dyDescent="0.25">
      <c r="A51" s="60">
        <v>47</v>
      </c>
      <c r="B51" s="108" t="s">
        <v>238</v>
      </c>
      <c r="C51" s="108" t="s">
        <v>28</v>
      </c>
      <c r="D51" s="323"/>
      <c r="E51" s="110" t="s">
        <v>637</v>
      </c>
      <c r="F51" s="110" t="s">
        <v>622</v>
      </c>
      <c r="G51" s="242"/>
      <c r="H51" s="53"/>
      <c r="I51" s="35"/>
      <c r="J51" s="220"/>
      <c r="K51" s="173"/>
      <c r="L51" s="173"/>
    </row>
    <row r="52" spans="1:12" x14ac:dyDescent="0.25">
      <c r="A52" s="60">
        <v>48</v>
      </c>
      <c r="B52" s="123" t="s">
        <v>359</v>
      </c>
      <c r="C52" s="123" t="s">
        <v>360</v>
      </c>
      <c r="D52" s="341"/>
      <c r="E52" s="110" t="s">
        <v>621</v>
      </c>
      <c r="F52" s="110" t="s">
        <v>630</v>
      </c>
      <c r="G52" s="242"/>
      <c r="H52" s="53"/>
      <c r="I52" s="35"/>
      <c r="J52" s="220"/>
      <c r="K52" s="173"/>
      <c r="L52" s="173"/>
    </row>
    <row r="53" spans="1:12" x14ac:dyDescent="0.25">
      <c r="A53" s="60">
        <v>49</v>
      </c>
      <c r="B53" s="108" t="s">
        <v>243</v>
      </c>
      <c r="C53" s="108" t="s">
        <v>45</v>
      </c>
      <c r="D53" s="330"/>
      <c r="E53" s="110" t="s">
        <v>619</v>
      </c>
      <c r="F53" s="110" t="s">
        <v>620</v>
      </c>
      <c r="G53" s="242"/>
      <c r="H53" s="53"/>
      <c r="I53" s="35"/>
      <c r="J53" s="220"/>
      <c r="K53" s="173"/>
      <c r="L53" s="173"/>
    </row>
    <row r="54" spans="1:12" x14ac:dyDescent="0.25">
      <c r="A54" s="60">
        <v>50</v>
      </c>
      <c r="B54" s="108" t="s">
        <v>247</v>
      </c>
      <c r="C54" s="108" t="s">
        <v>248</v>
      </c>
      <c r="D54" s="331"/>
      <c r="E54" s="110" t="s">
        <v>619</v>
      </c>
      <c r="F54" s="110" t="s">
        <v>620</v>
      </c>
      <c r="G54" s="242"/>
      <c r="H54" s="53"/>
      <c r="I54" s="35"/>
      <c r="J54" s="220"/>
      <c r="K54" s="173"/>
      <c r="L54" s="173"/>
    </row>
    <row r="55" spans="1:12" x14ac:dyDescent="0.25">
      <c r="A55" s="60">
        <v>51</v>
      </c>
      <c r="B55" s="122" t="s">
        <v>364</v>
      </c>
      <c r="C55" s="122" t="s">
        <v>365</v>
      </c>
      <c r="D55" s="321"/>
      <c r="E55" s="110" t="s">
        <v>626</v>
      </c>
      <c r="F55" s="110" t="s">
        <v>630</v>
      </c>
      <c r="G55" s="242" t="s">
        <v>636</v>
      </c>
      <c r="H55" s="53"/>
      <c r="I55" s="35"/>
      <c r="J55" s="220"/>
      <c r="K55" s="173"/>
      <c r="L55" s="173"/>
    </row>
    <row r="56" spans="1:12" x14ac:dyDescent="0.25">
      <c r="A56" s="60">
        <v>52</v>
      </c>
      <c r="B56" s="122" t="s">
        <v>644</v>
      </c>
      <c r="C56" s="108" t="s">
        <v>82</v>
      </c>
      <c r="D56" s="323"/>
      <c r="E56" s="110" t="s">
        <v>637</v>
      </c>
      <c r="F56" s="110" t="s">
        <v>628</v>
      </c>
      <c r="G56" s="242"/>
      <c r="H56" s="53"/>
      <c r="I56" s="35"/>
      <c r="J56" s="220"/>
      <c r="K56" s="173"/>
      <c r="L56" s="173"/>
    </row>
    <row r="57" spans="1:12" x14ac:dyDescent="0.25">
      <c r="A57" s="60">
        <v>53</v>
      </c>
      <c r="B57" s="108" t="s">
        <v>254</v>
      </c>
      <c r="C57" s="108" t="s">
        <v>255</v>
      </c>
      <c r="D57" s="317"/>
      <c r="E57" s="110" t="s">
        <v>626</v>
      </c>
      <c r="F57" s="110" t="s">
        <v>622</v>
      </c>
      <c r="G57" s="242"/>
      <c r="H57" s="53"/>
      <c r="I57" s="35"/>
      <c r="J57" s="220"/>
      <c r="K57" s="173"/>
      <c r="L57" s="173"/>
    </row>
    <row r="58" spans="1:12" x14ac:dyDescent="0.25">
      <c r="A58" s="60">
        <v>54</v>
      </c>
      <c r="B58" s="108" t="s">
        <v>254</v>
      </c>
      <c r="C58" s="108" t="s">
        <v>176</v>
      </c>
      <c r="D58" s="341"/>
      <c r="E58" s="110" t="s">
        <v>621</v>
      </c>
      <c r="F58" s="110" t="s">
        <v>628</v>
      </c>
      <c r="G58" s="242"/>
      <c r="H58" s="53"/>
      <c r="I58" s="35"/>
      <c r="J58" s="220"/>
      <c r="K58" s="173"/>
      <c r="L58" s="173"/>
    </row>
    <row r="59" spans="1:12" x14ac:dyDescent="0.25">
      <c r="A59" s="60">
        <v>55</v>
      </c>
      <c r="B59" s="108" t="s">
        <v>263</v>
      </c>
      <c r="C59" s="108" t="s">
        <v>45</v>
      </c>
      <c r="D59" s="321"/>
      <c r="E59" s="110" t="s">
        <v>623</v>
      </c>
      <c r="F59" s="110" t="s">
        <v>630</v>
      </c>
      <c r="G59" s="242" t="s">
        <v>642</v>
      </c>
      <c r="H59" s="53"/>
      <c r="I59" s="35"/>
      <c r="J59" s="220"/>
      <c r="K59" s="173"/>
      <c r="L59" s="173"/>
    </row>
    <row r="60" spans="1:12" x14ac:dyDescent="0.25">
      <c r="A60" s="60">
        <v>56</v>
      </c>
      <c r="B60" s="108" t="s">
        <v>266</v>
      </c>
      <c r="C60" s="108" t="s">
        <v>17</v>
      </c>
      <c r="D60" s="341"/>
      <c r="E60" s="110" t="s">
        <v>621</v>
      </c>
      <c r="F60" s="110" t="s">
        <v>633</v>
      </c>
      <c r="G60" s="242"/>
      <c r="H60" s="53"/>
      <c r="I60" s="35"/>
      <c r="J60" s="220"/>
      <c r="K60" s="173"/>
      <c r="L60" s="173"/>
    </row>
    <row r="61" spans="1:12" x14ac:dyDescent="0.25">
      <c r="A61" s="60">
        <v>57</v>
      </c>
      <c r="B61" s="108" t="s">
        <v>271</v>
      </c>
      <c r="C61" s="108" t="s">
        <v>117</v>
      </c>
      <c r="D61" s="348"/>
      <c r="E61" s="110" t="s">
        <v>634</v>
      </c>
      <c r="F61" s="110" t="s">
        <v>622</v>
      </c>
      <c r="G61" s="242"/>
      <c r="H61" s="53"/>
      <c r="I61" s="35"/>
      <c r="J61" s="220"/>
      <c r="K61" s="173"/>
      <c r="L61" s="173"/>
    </row>
    <row r="62" spans="1:12" x14ac:dyDescent="0.25">
      <c r="A62" s="60">
        <v>58</v>
      </c>
      <c r="B62" s="108" t="s">
        <v>276</v>
      </c>
      <c r="C62" s="108" t="s">
        <v>117</v>
      </c>
      <c r="D62" s="317"/>
      <c r="E62" s="110" t="s">
        <v>626</v>
      </c>
      <c r="F62" s="110" t="s">
        <v>628</v>
      </c>
      <c r="G62" s="242"/>
      <c r="H62" s="53"/>
      <c r="I62" s="35"/>
      <c r="J62" s="220"/>
      <c r="K62" s="173"/>
      <c r="L62" s="173"/>
    </row>
    <row r="63" spans="1:12" x14ac:dyDescent="0.25">
      <c r="A63" s="60">
        <v>59</v>
      </c>
      <c r="B63" s="108" t="s">
        <v>279</v>
      </c>
      <c r="C63" s="108" t="s">
        <v>176</v>
      </c>
      <c r="D63" s="321"/>
      <c r="E63" s="110" t="s">
        <v>626</v>
      </c>
      <c r="F63" s="110" t="s">
        <v>622</v>
      </c>
      <c r="G63" s="242"/>
      <c r="H63" s="53"/>
      <c r="I63" s="35"/>
      <c r="J63" s="220"/>
      <c r="K63" s="173"/>
      <c r="L63" s="173"/>
    </row>
    <row r="64" spans="1:12" x14ac:dyDescent="0.25">
      <c r="A64" s="60">
        <v>60</v>
      </c>
      <c r="B64" s="108" t="s">
        <v>283</v>
      </c>
      <c r="C64" s="108" t="s">
        <v>82</v>
      </c>
      <c r="D64" s="348"/>
      <c r="E64" s="110" t="s">
        <v>634</v>
      </c>
      <c r="F64" s="110" t="s">
        <v>622</v>
      </c>
      <c r="G64" s="242"/>
      <c r="H64" s="53"/>
      <c r="I64" s="35"/>
      <c r="J64" s="220"/>
      <c r="K64" s="173"/>
      <c r="L64" s="173"/>
    </row>
    <row r="65" spans="1:12" x14ac:dyDescent="0.25">
      <c r="A65" s="60">
        <v>61</v>
      </c>
      <c r="B65" s="122" t="s">
        <v>369</v>
      </c>
      <c r="C65" s="122" t="s">
        <v>82</v>
      </c>
      <c r="D65" s="317"/>
      <c r="E65" s="110" t="s">
        <v>626</v>
      </c>
      <c r="F65" s="110" t="s">
        <v>622</v>
      </c>
      <c r="G65" s="242"/>
      <c r="H65" s="53"/>
      <c r="I65" s="35"/>
      <c r="J65" s="220"/>
      <c r="K65" s="173"/>
      <c r="L65" s="173"/>
    </row>
    <row r="66" spans="1:12" x14ac:dyDescent="0.25">
      <c r="A66" s="60">
        <v>62</v>
      </c>
      <c r="B66" s="108" t="s">
        <v>287</v>
      </c>
      <c r="C66" s="108" t="s">
        <v>117</v>
      </c>
      <c r="D66" s="341"/>
      <c r="E66" s="110" t="s">
        <v>621</v>
      </c>
      <c r="F66" s="110" t="s">
        <v>622</v>
      </c>
      <c r="G66" s="242"/>
      <c r="H66" s="53"/>
      <c r="I66" s="35"/>
      <c r="J66" s="220"/>
      <c r="K66" s="173"/>
      <c r="L66" s="173"/>
    </row>
    <row r="67" spans="1:12" x14ac:dyDescent="0.25">
      <c r="A67" s="60">
        <v>63</v>
      </c>
      <c r="B67" s="108" t="s">
        <v>291</v>
      </c>
      <c r="C67" s="108" t="s">
        <v>17</v>
      </c>
      <c r="D67" s="323"/>
      <c r="E67" s="110" t="s">
        <v>637</v>
      </c>
      <c r="F67" s="110" t="s">
        <v>622</v>
      </c>
      <c r="G67" s="242"/>
      <c r="H67" s="53"/>
      <c r="I67" s="35"/>
      <c r="J67" s="220"/>
      <c r="K67" s="173"/>
      <c r="L67" s="173"/>
    </row>
    <row r="68" spans="1:12" x14ac:dyDescent="0.25">
      <c r="A68" s="60">
        <v>64</v>
      </c>
      <c r="B68" s="111" t="s">
        <v>295</v>
      </c>
      <c r="C68" s="108" t="s">
        <v>45</v>
      </c>
      <c r="D68" s="341"/>
      <c r="E68" s="110" t="s">
        <v>621</v>
      </c>
      <c r="F68" s="110" t="s">
        <v>622</v>
      </c>
      <c r="G68" s="242"/>
      <c r="H68" s="53"/>
      <c r="I68" s="35"/>
      <c r="J68" s="220"/>
      <c r="K68" s="173"/>
      <c r="L68" s="173"/>
    </row>
    <row r="69" spans="1:12" x14ac:dyDescent="0.25">
      <c r="A69" s="60">
        <v>65</v>
      </c>
      <c r="B69" s="122" t="s">
        <v>371</v>
      </c>
      <c r="C69" s="122" t="s">
        <v>372</v>
      </c>
      <c r="D69" s="348"/>
      <c r="E69" s="110" t="s">
        <v>634</v>
      </c>
      <c r="F69" s="110" t="s">
        <v>622</v>
      </c>
      <c r="G69" s="242"/>
      <c r="H69" s="53"/>
      <c r="I69" s="35"/>
      <c r="J69" s="220"/>
      <c r="K69" s="173"/>
      <c r="L69" s="173"/>
    </row>
    <row r="70" spans="1:12" x14ac:dyDescent="0.25">
      <c r="A70" s="60">
        <v>66</v>
      </c>
      <c r="B70" s="111" t="s">
        <v>299</v>
      </c>
      <c r="C70" s="111" t="s">
        <v>17</v>
      </c>
      <c r="D70" s="348"/>
      <c r="E70" s="110" t="s">
        <v>634</v>
      </c>
      <c r="F70" s="110" t="s">
        <v>623</v>
      </c>
      <c r="G70" s="242"/>
      <c r="H70" s="53"/>
      <c r="I70" s="35"/>
      <c r="J70" s="220"/>
      <c r="K70" s="173"/>
      <c r="L70" s="173"/>
    </row>
    <row r="71" spans="1:12" x14ac:dyDescent="0.25">
      <c r="A71" s="60">
        <v>67</v>
      </c>
      <c r="B71" s="108" t="s">
        <v>303</v>
      </c>
      <c r="C71" s="108" t="s">
        <v>28</v>
      </c>
      <c r="D71" s="321"/>
      <c r="E71" s="110" t="s">
        <v>626</v>
      </c>
      <c r="F71" s="110" t="s">
        <v>622</v>
      </c>
      <c r="G71" s="242"/>
      <c r="H71" s="53"/>
      <c r="I71" s="35"/>
      <c r="J71" s="220"/>
      <c r="K71" s="173"/>
      <c r="L71" s="173"/>
    </row>
    <row r="72" spans="1:12" x14ac:dyDescent="0.25">
      <c r="A72" s="60">
        <v>68</v>
      </c>
      <c r="B72" s="108" t="s">
        <v>307</v>
      </c>
      <c r="C72" s="108" t="s">
        <v>308</v>
      </c>
      <c r="D72" s="331"/>
      <c r="E72" s="110" t="s">
        <v>619</v>
      </c>
      <c r="F72" s="110" t="s">
        <v>630</v>
      </c>
      <c r="G72" s="242"/>
      <c r="H72" s="53"/>
      <c r="I72" s="35"/>
      <c r="J72" s="220"/>
      <c r="K72" s="173"/>
      <c r="L72" s="173"/>
    </row>
    <row r="73" spans="1:12" x14ac:dyDescent="0.25">
      <c r="A73" s="60">
        <v>69</v>
      </c>
      <c r="B73" s="108" t="s">
        <v>314</v>
      </c>
      <c r="C73" s="108" t="s">
        <v>28</v>
      </c>
      <c r="D73" s="349"/>
      <c r="E73" s="110" t="s">
        <v>595</v>
      </c>
      <c r="F73" s="110" t="s">
        <v>595</v>
      </c>
      <c r="G73" s="242"/>
      <c r="H73" s="53"/>
      <c r="I73" s="35"/>
      <c r="J73" s="220"/>
      <c r="K73" s="173"/>
      <c r="L73" s="173"/>
    </row>
    <row r="74" spans="1:12" x14ac:dyDescent="0.25">
      <c r="A74" s="60">
        <v>70</v>
      </c>
      <c r="B74" s="108" t="s">
        <v>319</v>
      </c>
      <c r="C74" s="108" t="s">
        <v>17</v>
      </c>
      <c r="D74" s="348"/>
      <c r="E74" s="110" t="s">
        <v>634</v>
      </c>
      <c r="F74" s="110" t="s">
        <v>634</v>
      </c>
      <c r="G74" s="242"/>
      <c r="H74" s="53"/>
      <c r="I74" s="35"/>
      <c r="J74" s="220"/>
      <c r="K74" s="173"/>
      <c r="L74" s="173"/>
    </row>
    <row r="75" spans="1:12" x14ac:dyDescent="0.25">
      <c r="A75" s="35"/>
      <c r="B75" s="99"/>
      <c r="C75" s="99"/>
      <c r="D75" s="100"/>
      <c r="E75" s="98"/>
      <c r="F75" s="96"/>
      <c r="G75" s="101"/>
      <c r="H75" s="53"/>
      <c r="I75" s="35"/>
      <c r="J75" s="220"/>
      <c r="K75" s="173"/>
      <c r="L75" s="173"/>
    </row>
    <row r="76" spans="1:12" x14ac:dyDescent="0.25">
      <c r="A76" s="35"/>
      <c r="B76" s="238" t="s">
        <v>657</v>
      </c>
      <c r="C76" s="99"/>
      <c r="D76" s="100"/>
      <c r="E76" s="98"/>
      <c r="F76" s="96"/>
      <c r="G76" s="101"/>
      <c r="H76" s="53"/>
      <c r="I76" s="35"/>
      <c r="J76" s="220"/>
      <c r="K76" s="173"/>
      <c r="L76" s="173"/>
    </row>
    <row r="77" spans="1:12" x14ac:dyDescent="0.25">
      <c r="A77" s="35"/>
      <c r="B77" s="129" t="s">
        <v>0</v>
      </c>
      <c r="C77" s="129" t="s">
        <v>1</v>
      </c>
      <c r="D77" s="100"/>
      <c r="E77" s="240" t="s">
        <v>616</v>
      </c>
      <c r="F77" s="240" t="s">
        <v>617</v>
      </c>
      <c r="G77" s="239" t="s">
        <v>618</v>
      </c>
      <c r="H77" s="53"/>
      <c r="I77" s="92" t="s">
        <v>646</v>
      </c>
      <c r="J77" s="220"/>
      <c r="K77" s="173"/>
      <c r="L77" s="173"/>
    </row>
    <row r="78" spans="1:12" x14ac:dyDescent="0.25">
      <c r="A78" s="246">
        <v>15</v>
      </c>
      <c r="B78" s="247" t="s">
        <v>81</v>
      </c>
      <c r="C78" s="247" t="s">
        <v>82</v>
      </c>
      <c r="D78" s="248">
        <v>1</v>
      </c>
      <c r="E78" s="249" t="s">
        <v>619</v>
      </c>
      <c r="F78" s="250" t="s">
        <v>631</v>
      </c>
      <c r="G78" s="242" t="s">
        <v>632</v>
      </c>
      <c r="H78" s="53"/>
      <c r="I78" s="327">
        <v>1</v>
      </c>
      <c r="J78" s="251" t="s">
        <v>631</v>
      </c>
      <c r="K78" s="173"/>
      <c r="L78" s="173"/>
    </row>
    <row r="79" spans="1:12" x14ac:dyDescent="0.25">
      <c r="A79" s="252">
        <v>1</v>
      </c>
      <c r="B79" s="253" t="s">
        <v>16</v>
      </c>
      <c r="C79" s="253" t="s">
        <v>17</v>
      </c>
      <c r="D79" s="254"/>
      <c r="E79" s="255" t="s">
        <v>619</v>
      </c>
      <c r="F79" s="256" t="s">
        <v>647</v>
      </c>
      <c r="G79" s="242"/>
      <c r="H79" s="53"/>
      <c r="I79" s="328">
        <v>4</v>
      </c>
      <c r="J79" s="257" t="s">
        <v>647</v>
      </c>
      <c r="K79" s="173"/>
      <c r="L79" s="173"/>
    </row>
    <row r="80" spans="1:12" x14ac:dyDescent="0.25">
      <c r="A80" s="222">
        <v>7</v>
      </c>
      <c r="B80" s="258" t="s">
        <v>332</v>
      </c>
      <c r="C80" s="258" t="s">
        <v>82</v>
      </c>
      <c r="D80" s="259"/>
      <c r="E80" s="260" t="s">
        <v>619</v>
      </c>
      <c r="F80" s="261" t="s">
        <v>647</v>
      </c>
      <c r="G80" s="242"/>
      <c r="H80" s="53"/>
      <c r="I80" s="329">
        <v>1</v>
      </c>
      <c r="J80" s="262" t="s">
        <v>630</v>
      </c>
      <c r="K80" s="173"/>
      <c r="L80" s="173"/>
    </row>
    <row r="81" spans="1:12" x14ac:dyDescent="0.25">
      <c r="A81" s="222">
        <v>49</v>
      </c>
      <c r="B81" s="221" t="s">
        <v>243</v>
      </c>
      <c r="C81" s="221" t="s">
        <v>45</v>
      </c>
      <c r="D81" s="259"/>
      <c r="E81" s="260" t="s">
        <v>619</v>
      </c>
      <c r="F81" s="261" t="s">
        <v>647</v>
      </c>
      <c r="G81" s="242"/>
      <c r="H81" s="53"/>
      <c r="I81" s="331">
        <v>6</v>
      </c>
      <c r="J81" s="263"/>
      <c r="K81" s="173"/>
      <c r="L81" s="173"/>
    </row>
    <row r="82" spans="1:12" x14ac:dyDescent="0.25">
      <c r="A82" s="264">
        <v>50</v>
      </c>
      <c r="B82" s="265" t="s">
        <v>247</v>
      </c>
      <c r="C82" s="265" t="s">
        <v>248</v>
      </c>
      <c r="D82" s="266">
        <v>4</v>
      </c>
      <c r="E82" s="267" t="s">
        <v>619</v>
      </c>
      <c r="F82" s="268" t="s">
        <v>647</v>
      </c>
      <c r="G82" s="242"/>
      <c r="H82" s="53"/>
      <c r="I82" s="35"/>
      <c r="J82" s="263"/>
      <c r="K82" s="173"/>
      <c r="L82" s="173"/>
    </row>
    <row r="83" spans="1:12" x14ac:dyDescent="0.25">
      <c r="A83" s="246">
        <v>68</v>
      </c>
      <c r="B83" s="247" t="s">
        <v>307</v>
      </c>
      <c r="C83" s="247" t="s">
        <v>308</v>
      </c>
      <c r="D83" s="248">
        <v>1</v>
      </c>
      <c r="E83" s="249" t="s">
        <v>619</v>
      </c>
      <c r="F83" s="250" t="s">
        <v>630</v>
      </c>
      <c r="G83" s="242"/>
      <c r="H83" s="53"/>
      <c r="I83" s="92" t="s">
        <v>648</v>
      </c>
      <c r="J83" s="269"/>
      <c r="K83" s="173"/>
      <c r="L83" s="173"/>
    </row>
    <row r="84" spans="1:12" x14ac:dyDescent="0.25">
      <c r="A84" s="252">
        <v>30</v>
      </c>
      <c r="B84" s="270" t="s">
        <v>348</v>
      </c>
      <c r="C84" s="270" t="s">
        <v>187</v>
      </c>
      <c r="D84" s="271"/>
      <c r="E84" s="255" t="s">
        <v>637</v>
      </c>
      <c r="F84" s="256" t="s">
        <v>622</v>
      </c>
      <c r="G84" s="242"/>
      <c r="H84" s="53"/>
      <c r="I84" s="324">
        <v>5</v>
      </c>
      <c r="J84" s="272" t="s">
        <v>622</v>
      </c>
      <c r="K84" s="173"/>
      <c r="L84" s="173"/>
    </row>
    <row r="85" spans="1:12" x14ac:dyDescent="0.25">
      <c r="A85" s="222">
        <v>40</v>
      </c>
      <c r="B85" s="221" t="s">
        <v>202</v>
      </c>
      <c r="C85" s="221" t="s">
        <v>45</v>
      </c>
      <c r="D85" s="273"/>
      <c r="E85" s="260" t="s">
        <v>637</v>
      </c>
      <c r="F85" s="261" t="s">
        <v>622</v>
      </c>
      <c r="G85" s="242"/>
      <c r="H85" s="53"/>
      <c r="I85" s="325">
        <v>1</v>
      </c>
      <c r="J85" s="274" t="s">
        <v>630</v>
      </c>
      <c r="K85" s="173"/>
      <c r="L85" s="173"/>
    </row>
    <row r="86" spans="1:12" x14ac:dyDescent="0.25">
      <c r="A86" s="222">
        <v>41</v>
      </c>
      <c r="B86" s="221" t="s">
        <v>207</v>
      </c>
      <c r="C86" s="221" t="s">
        <v>460</v>
      </c>
      <c r="D86" s="273"/>
      <c r="E86" s="260" t="s">
        <v>637</v>
      </c>
      <c r="F86" s="261" t="s">
        <v>622</v>
      </c>
      <c r="G86" s="242"/>
      <c r="H86" s="53"/>
      <c r="I86" s="326">
        <v>1</v>
      </c>
      <c r="J86" s="275" t="s">
        <v>649</v>
      </c>
      <c r="K86" s="173"/>
      <c r="L86" s="173"/>
    </row>
    <row r="87" spans="1:12" x14ac:dyDescent="0.25">
      <c r="A87" s="222">
        <v>47</v>
      </c>
      <c r="B87" s="221" t="s">
        <v>238</v>
      </c>
      <c r="C87" s="221" t="s">
        <v>28</v>
      </c>
      <c r="D87" s="273"/>
      <c r="E87" s="260" t="s">
        <v>637</v>
      </c>
      <c r="F87" s="261" t="s">
        <v>622</v>
      </c>
      <c r="G87" s="242"/>
      <c r="H87" s="53"/>
      <c r="I87" s="323">
        <v>7</v>
      </c>
      <c r="J87" s="263"/>
      <c r="K87" s="173"/>
      <c r="L87" s="173"/>
    </row>
    <row r="88" spans="1:12" x14ac:dyDescent="0.25">
      <c r="A88" s="264">
        <v>63</v>
      </c>
      <c r="B88" s="265" t="s">
        <v>291</v>
      </c>
      <c r="C88" s="265" t="s">
        <v>17</v>
      </c>
      <c r="D88" s="276">
        <v>5</v>
      </c>
      <c r="E88" s="267" t="s">
        <v>637</v>
      </c>
      <c r="F88" s="268" t="s">
        <v>622</v>
      </c>
      <c r="G88" s="242"/>
      <c r="H88" s="53"/>
      <c r="I88" s="35"/>
      <c r="J88" s="263"/>
      <c r="K88" s="173"/>
      <c r="L88" s="173"/>
    </row>
    <row r="89" spans="1:12" x14ac:dyDescent="0.25">
      <c r="A89" s="246">
        <v>32</v>
      </c>
      <c r="B89" s="247" t="s">
        <v>167</v>
      </c>
      <c r="C89" s="247" t="s">
        <v>168</v>
      </c>
      <c r="D89" s="277">
        <v>1</v>
      </c>
      <c r="E89" s="249" t="s">
        <v>637</v>
      </c>
      <c r="F89" s="250" t="s">
        <v>630</v>
      </c>
      <c r="G89" s="242"/>
      <c r="H89" s="53"/>
      <c r="I89" s="35"/>
      <c r="J89" s="263"/>
      <c r="K89" s="173"/>
      <c r="L89" s="173"/>
    </row>
    <row r="90" spans="1:12" x14ac:dyDescent="0.25">
      <c r="A90" s="246">
        <v>52</v>
      </c>
      <c r="B90" s="278" t="s">
        <v>644</v>
      </c>
      <c r="C90" s="247" t="s">
        <v>82</v>
      </c>
      <c r="D90" s="277">
        <v>1</v>
      </c>
      <c r="E90" s="249" t="s">
        <v>637</v>
      </c>
      <c r="F90" s="250" t="s">
        <v>649</v>
      </c>
      <c r="G90" s="242"/>
      <c r="H90" s="53"/>
      <c r="I90" s="35"/>
      <c r="J90" s="263"/>
      <c r="K90" s="173"/>
      <c r="L90" s="173"/>
    </row>
    <row r="91" spans="1:12" x14ac:dyDescent="0.25">
      <c r="A91" s="246">
        <v>38</v>
      </c>
      <c r="B91" s="247" t="s">
        <v>191</v>
      </c>
      <c r="C91" s="247" t="s">
        <v>82</v>
      </c>
      <c r="D91" s="279">
        <v>1</v>
      </c>
      <c r="E91" s="249" t="s">
        <v>626</v>
      </c>
      <c r="F91" s="250" t="s">
        <v>641</v>
      </c>
      <c r="G91" s="242"/>
      <c r="H91" s="53"/>
      <c r="I91" s="35"/>
      <c r="J91" s="263"/>
      <c r="K91" s="173"/>
      <c r="L91" s="173"/>
    </row>
    <row r="92" spans="1:12" x14ac:dyDescent="0.25">
      <c r="A92" s="252">
        <v>20</v>
      </c>
      <c r="B92" s="280" t="s">
        <v>103</v>
      </c>
      <c r="C92" s="280" t="s">
        <v>440</v>
      </c>
      <c r="D92" s="281"/>
      <c r="E92" s="255" t="s">
        <v>626</v>
      </c>
      <c r="F92" s="256" t="s">
        <v>647</v>
      </c>
      <c r="G92" s="242"/>
      <c r="H92" s="53"/>
      <c r="I92" s="35"/>
      <c r="J92" s="263"/>
      <c r="K92" s="173"/>
      <c r="L92" s="173"/>
    </row>
    <row r="93" spans="1:12" x14ac:dyDescent="0.25">
      <c r="A93" s="264">
        <v>43</v>
      </c>
      <c r="B93" s="265" t="s">
        <v>217</v>
      </c>
      <c r="C93" s="265" t="s">
        <v>218</v>
      </c>
      <c r="D93" s="282">
        <v>2</v>
      </c>
      <c r="E93" s="267" t="s">
        <v>626</v>
      </c>
      <c r="F93" s="268" t="s">
        <v>647</v>
      </c>
      <c r="G93" s="242"/>
      <c r="H93" s="53"/>
      <c r="I93" s="35"/>
      <c r="J93" s="263"/>
      <c r="K93" s="173"/>
      <c r="L93" s="173"/>
    </row>
    <row r="94" spans="1:12" x14ac:dyDescent="0.25">
      <c r="A94" s="252">
        <v>6</v>
      </c>
      <c r="B94" s="270" t="s">
        <v>328</v>
      </c>
      <c r="C94" s="270" t="s">
        <v>17</v>
      </c>
      <c r="D94" s="281"/>
      <c r="E94" s="255" t="s">
        <v>626</v>
      </c>
      <c r="F94" s="256" t="s">
        <v>622</v>
      </c>
      <c r="G94" s="242"/>
      <c r="H94" s="53"/>
      <c r="I94" s="35"/>
      <c r="J94" s="263"/>
      <c r="K94" s="173"/>
      <c r="L94" s="173"/>
    </row>
    <row r="95" spans="1:12" x14ac:dyDescent="0.25">
      <c r="A95" s="222">
        <v>9</v>
      </c>
      <c r="B95" s="221" t="s">
        <v>55</v>
      </c>
      <c r="C95" s="221" t="s">
        <v>436</v>
      </c>
      <c r="D95" s="283"/>
      <c r="E95" s="260" t="s">
        <v>626</v>
      </c>
      <c r="F95" s="261" t="s">
        <v>622</v>
      </c>
      <c r="G95" s="242" t="s">
        <v>627</v>
      </c>
      <c r="H95" s="53"/>
      <c r="I95" s="35"/>
      <c r="J95" s="263"/>
      <c r="K95" s="173"/>
      <c r="L95" s="173"/>
    </row>
    <row r="96" spans="1:12" x14ac:dyDescent="0.25">
      <c r="A96" s="222">
        <v>13</v>
      </c>
      <c r="B96" s="258" t="s">
        <v>338</v>
      </c>
      <c r="C96" s="258" t="s">
        <v>17</v>
      </c>
      <c r="D96" s="283"/>
      <c r="E96" s="260" t="s">
        <v>626</v>
      </c>
      <c r="F96" s="261" t="s">
        <v>622</v>
      </c>
      <c r="G96" s="242"/>
      <c r="H96" s="53"/>
      <c r="I96" s="35"/>
      <c r="J96" s="263"/>
      <c r="K96" s="173"/>
      <c r="L96" s="173"/>
    </row>
    <row r="97" spans="1:12" x14ac:dyDescent="0.25">
      <c r="A97" s="222">
        <v>14</v>
      </c>
      <c r="B97" s="258" t="s">
        <v>344</v>
      </c>
      <c r="C97" s="258" t="s">
        <v>164</v>
      </c>
      <c r="D97" s="283"/>
      <c r="E97" s="260" t="s">
        <v>626</v>
      </c>
      <c r="F97" s="261" t="s">
        <v>622</v>
      </c>
      <c r="G97" s="242"/>
      <c r="H97" s="53"/>
      <c r="I97" s="35"/>
      <c r="J97" s="263"/>
      <c r="K97" s="173"/>
      <c r="L97" s="173"/>
    </row>
    <row r="98" spans="1:12" x14ac:dyDescent="0.25">
      <c r="A98" s="222">
        <v>17</v>
      </c>
      <c r="B98" s="221" t="s">
        <v>98</v>
      </c>
      <c r="C98" s="221" t="s">
        <v>28</v>
      </c>
      <c r="D98" s="283"/>
      <c r="E98" s="260" t="s">
        <v>626</v>
      </c>
      <c r="F98" s="261" t="s">
        <v>622</v>
      </c>
      <c r="G98" s="242"/>
      <c r="H98" s="53"/>
      <c r="I98" s="92" t="s">
        <v>650</v>
      </c>
      <c r="J98" s="263"/>
      <c r="K98" s="173"/>
      <c r="L98" s="173"/>
    </row>
    <row r="99" spans="1:12" x14ac:dyDescent="0.25">
      <c r="A99" s="222">
        <v>18</v>
      </c>
      <c r="B99" s="221" t="s">
        <v>93</v>
      </c>
      <c r="C99" s="284" t="s">
        <v>566</v>
      </c>
      <c r="D99" s="283"/>
      <c r="E99" s="260" t="s">
        <v>626</v>
      </c>
      <c r="F99" s="261" t="s">
        <v>622</v>
      </c>
      <c r="G99" s="242"/>
      <c r="H99" s="53"/>
      <c r="I99" s="318">
        <v>1</v>
      </c>
      <c r="J99" s="285" t="s">
        <v>641</v>
      </c>
      <c r="K99" s="173"/>
      <c r="L99" s="173"/>
    </row>
    <row r="100" spans="1:12" x14ac:dyDescent="0.25">
      <c r="A100" s="222">
        <v>34</v>
      </c>
      <c r="B100" s="221" t="s">
        <v>167</v>
      </c>
      <c r="C100" s="221" t="s">
        <v>453</v>
      </c>
      <c r="D100" s="283"/>
      <c r="E100" s="260" t="s">
        <v>626</v>
      </c>
      <c r="F100" s="261" t="s">
        <v>622</v>
      </c>
      <c r="G100" s="242"/>
      <c r="H100" s="53"/>
      <c r="I100" s="319">
        <v>2</v>
      </c>
      <c r="J100" s="257" t="s">
        <v>647</v>
      </c>
      <c r="K100" s="173"/>
      <c r="L100" s="173"/>
    </row>
    <row r="101" spans="1:12" x14ac:dyDescent="0.25">
      <c r="A101" s="222">
        <v>37</v>
      </c>
      <c r="B101" s="258" t="s">
        <v>355</v>
      </c>
      <c r="C101" s="258" t="s">
        <v>248</v>
      </c>
      <c r="D101" s="283"/>
      <c r="E101" s="260" t="s">
        <v>626</v>
      </c>
      <c r="F101" s="261" t="s">
        <v>622</v>
      </c>
      <c r="G101" s="242" t="s">
        <v>640</v>
      </c>
      <c r="H101" s="53"/>
      <c r="I101" s="319">
        <v>13</v>
      </c>
      <c r="J101" s="286" t="s">
        <v>622</v>
      </c>
      <c r="K101" s="173"/>
      <c r="L101" s="173"/>
    </row>
    <row r="102" spans="1:12" x14ac:dyDescent="0.25">
      <c r="A102" s="222">
        <v>42</v>
      </c>
      <c r="B102" s="221" t="s">
        <v>212</v>
      </c>
      <c r="C102" s="221" t="s">
        <v>17</v>
      </c>
      <c r="D102" s="283"/>
      <c r="E102" s="260" t="s">
        <v>626</v>
      </c>
      <c r="F102" s="261" t="s">
        <v>622</v>
      </c>
      <c r="G102" s="242" t="s">
        <v>642</v>
      </c>
      <c r="H102" s="53"/>
      <c r="I102" s="319">
        <v>3</v>
      </c>
      <c r="J102" s="287" t="s">
        <v>630</v>
      </c>
      <c r="K102" s="173"/>
      <c r="L102" s="173"/>
    </row>
    <row r="103" spans="1:12" x14ac:dyDescent="0.25">
      <c r="A103" s="222">
        <v>53</v>
      </c>
      <c r="B103" s="221" t="s">
        <v>254</v>
      </c>
      <c r="C103" s="221" t="s">
        <v>255</v>
      </c>
      <c r="D103" s="283"/>
      <c r="E103" s="260" t="s">
        <v>626</v>
      </c>
      <c r="F103" s="261" t="s">
        <v>622</v>
      </c>
      <c r="G103" s="242"/>
      <c r="H103" s="53"/>
      <c r="I103" s="319">
        <v>2</v>
      </c>
      <c r="J103" s="288" t="s">
        <v>624</v>
      </c>
      <c r="K103" s="173"/>
      <c r="L103" s="173"/>
    </row>
    <row r="104" spans="1:12" x14ac:dyDescent="0.25">
      <c r="A104" s="222">
        <v>59</v>
      </c>
      <c r="B104" s="221" t="s">
        <v>279</v>
      </c>
      <c r="C104" s="221" t="s">
        <v>176</v>
      </c>
      <c r="D104" s="283"/>
      <c r="E104" s="260" t="s">
        <v>626</v>
      </c>
      <c r="F104" s="261" t="s">
        <v>622</v>
      </c>
      <c r="G104" s="242"/>
      <c r="H104" s="53"/>
      <c r="I104" s="319">
        <v>2</v>
      </c>
      <c r="J104" s="289" t="s">
        <v>626</v>
      </c>
      <c r="K104" s="173"/>
      <c r="L104" s="173"/>
    </row>
    <row r="105" spans="1:12" x14ac:dyDescent="0.25">
      <c r="A105" s="222">
        <v>61</v>
      </c>
      <c r="B105" s="258" t="s">
        <v>369</v>
      </c>
      <c r="C105" s="258" t="s">
        <v>82</v>
      </c>
      <c r="D105" s="283"/>
      <c r="E105" s="260" t="s">
        <v>626</v>
      </c>
      <c r="F105" s="261" t="s">
        <v>622</v>
      </c>
      <c r="G105" s="242"/>
      <c r="H105" s="53"/>
      <c r="I105" s="319">
        <v>4</v>
      </c>
      <c r="J105" s="290" t="s">
        <v>649</v>
      </c>
      <c r="K105" s="173"/>
      <c r="L105" s="173"/>
    </row>
    <row r="106" spans="1:12" x14ac:dyDescent="0.25">
      <c r="A106" s="222">
        <v>67</v>
      </c>
      <c r="B106" s="221" t="s">
        <v>303</v>
      </c>
      <c r="C106" s="221" t="s">
        <v>28</v>
      </c>
      <c r="D106" s="291">
        <v>13</v>
      </c>
      <c r="E106" s="260" t="s">
        <v>626</v>
      </c>
      <c r="F106" s="261" t="s">
        <v>622</v>
      </c>
      <c r="G106" s="242"/>
      <c r="H106" s="53"/>
      <c r="I106" s="319">
        <v>1</v>
      </c>
      <c r="J106" s="292" t="s">
        <v>635</v>
      </c>
      <c r="K106" s="173"/>
      <c r="L106" s="173"/>
    </row>
    <row r="107" spans="1:12" x14ac:dyDescent="0.25">
      <c r="A107" s="252">
        <v>16</v>
      </c>
      <c r="B107" s="253" t="s">
        <v>88</v>
      </c>
      <c r="C107" s="253" t="s">
        <v>89</v>
      </c>
      <c r="D107" s="281"/>
      <c r="E107" s="255" t="s">
        <v>626</v>
      </c>
      <c r="F107" s="256" t="s">
        <v>630</v>
      </c>
      <c r="G107" s="242"/>
      <c r="H107" s="53"/>
      <c r="I107" s="320">
        <v>1</v>
      </c>
      <c r="J107" s="293" t="s">
        <v>633</v>
      </c>
      <c r="K107" s="173"/>
      <c r="L107" s="173"/>
    </row>
    <row r="108" spans="1:12" x14ac:dyDescent="0.25">
      <c r="A108" s="222">
        <v>51</v>
      </c>
      <c r="B108" s="258" t="s">
        <v>364</v>
      </c>
      <c r="C108" s="258" t="s">
        <v>365</v>
      </c>
      <c r="D108" s="283"/>
      <c r="E108" s="260" t="s">
        <v>626</v>
      </c>
      <c r="F108" s="261" t="s">
        <v>630</v>
      </c>
      <c r="G108" s="242"/>
      <c r="H108" s="53"/>
      <c r="I108" s="321">
        <v>29</v>
      </c>
      <c r="J108" s="263"/>
      <c r="K108" s="173"/>
      <c r="L108" s="173"/>
    </row>
    <row r="109" spans="1:12" x14ac:dyDescent="0.25">
      <c r="A109" s="264">
        <v>55</v>
      </c>
      <c r="B109" s="265" t="s">
        <v>263</v>
      </c>
      <c r="C109" s="265" t="s">
        <v>45</v>
      </c>
      <c r="D109" s="282">
        <v>3</v>
      </c>
      <c r="E109" s="267" t="s">
        <v>623</v>
      </c>
      <c r="F109" s="268" t="s">
        <v>630</v>
      </c>
      <c r="G109" s="242"/>
      <c r="H109" s="53"/>
      <c r="I109" s="35"/>
      <c r="J109" s="263"/>
      <c r="K109" s="173"/>
      <c r="L109" s="173"/>
    </row>
    <row r="110" spans="1:12" x14ac:dyDescent="0.25">
      <c r="A110" s="252">
        <v>4</v>
      </c>
      <c r="B110" s="253" t="s">
        <v>39</v>
      </c>
      <c r="C110" s="253" t="s">
        <v>40</v>
      </c>
      <c r="D110" s="281"/>
      <c r="E110" s="255" t="s">
        <v>623</v>
      </c>
      <c r="F110" s="256" t="s">
        <v>624</v>
      </c>
      <c r="G110" s="242"/>
      <c r="H110" s="53"/>
      <c r="I110" s="35"/>
      <c r="J110" s="263"/>
      <c r="K110" s="173"/>
      <c r="L110" s="173"/>
    </row>
    <row r="111" spans="1:12" x14ac:dyDescent="0.25">
      <c r="A111" s="264">
        <v>39</v>
      </c>
      <c r="B111" s="265" t="s">
        <v>196</v>
      </c>
      <c r="C111" s="265" t="s">
        <v>122</v>
      </c>
      <c r="D111" s="282">
        <v>2</v>
      </c>
      <c r="E111" s="267" t="s">
        <v>626</v>
      </c>
      <c r="F111" s="268" t="s">
        <v>624</v>
      </c>
      <c r="G111" s="242"/>
      <c r="H111" s="53"/>
      <c r="I111" s="35"/>
      <c r="J111" s="263"/>
      <c r="K111" s="173"/>
      <c r="L111" s="173"/>
    </row>
    <row r="112" spans="1:12" x14ac:dyDescent="0.25">
      <c r="A112" s="252">
        <v>3</v>
      </c>
      <c r="B112" s="253" t="s">
        <v>34</v>
      </c>
      <c r="C112" s="253" t="s">
        <v>434</v>
      </c>
      <c r="D112" s="281"/>
      <c r="E112" s="255" t="s">
        <v>623</v>
      </c>
      <c r="F112" s="256" t="s">
        <v>651</v>
      </c>
      <c r="G112" s="242"/>
      <c r="H112" s="53"/>
      <c r="I112" s="35"/>
      <c r="J112" s="263"/>
      <c r="K112" s="173"/>
      <c r="L112" s="173"/>
    </row>
    <row r="113" spans="1:12" x14ac:dyDescent="0.25">
      <c r="A113" s="222">
        <v>31</v>
      </c>
      <c r="B113" s="221" t="s">
        <v>163</v>
      </c>
      <c r="C113" s="221" t="s">
        <v>164</v>
      </c>
      <c r="D113" s="291">
        <v>2</v>
      </c>
      <c r="E113" s="260" t="s">
        <v>623</v>
      </c>
      <c r="F113" s="261" t="s">
        <v>651</v>
      </c>
      <c r="G113" s="242"/>
      <c r="H113" s="53"/>
      <c r="I113" s="35"/>
      <c r="J113" s="263"/>
      <c r="K113" s="173"/>
      <c r="L113" s="173"/>
    </row>
    <row r="114" spans="1:12" x14ac:dyDescent="0.25">
      <c r="A114" s="252">
        <v>10</v>
      </c>
      <c r="B114" s="253" t="s">
        <v>64</v>
      </c>
      <c r="C114" s="253" t="s">
        <v>65</v>
      </c>
      <c r="D114" s="281"/>
      <c r="E114" s="255" t="s">
        <v>623</v>
      </c>
      <c r="F114" s="256" t="s">
        <v>649</v>
      </c>
      <c r="G114" s="242" t="s">
        <v>629</v>
      </c>
      <c r="H114" s="53"/>
      <c r="I114" s="35"/>
      <c r="J114" s="263"/>
      <c r="K114" s="173"/>
      <c r="L114" s="173"/>
    </row>
    <row r="115" spans="1:12" x14ac:dyDescent="0.25">
      <c r="A115" s="222">
        <v>22</v>
      </c>
      <c r="B115" s="221" t="s">
        <v>116</v>
      </c>
      <c r="C115" s="221" t="s">
        <v>122</v>
      </c>
      <c r="D115" s="283"/>
      <c r="E115" s="260" t="s">
        <v>623</v>
      </c>
      <c r="F115" s="261" t="s">
        <v>649</v>
      </c>
      <c r="G115" s="242"/>
      <c r="H115" s="53"/>
      <c r="I115" s="35"/>
      <c r="J115" s="263"/>
      <c r="K115" s="173"/>
      <c r="L115" s="173"/>
    </row>
    <row r="116" spans="1:12" x14ac:dyDescent="0.25">
      <c r="A116" s="222">
        <v>25</v>
      </c>
      <c r="B116" s="221" t="s">
        <v>137</v>
      </c>
      <c r="C116" s="221" t="s">
        <v>138</v>
      </c>
      <c r="D116" s="283"/>
      <c r="E116" s="260" t="s">
        <v>623</v>
      </c>
      <c r="F116" s="261" t="s">
        <v>649</v>
      </c>
      <c r="G116" s="242"/>
      <c r="H116" s="53"/>
      <c r="I116" s="35"/>
      <c r="J116" s="263"/>
      <c r="K116" s="173"/>
      <c r="L116" s="173"/>
    </row>
    <row r="117" spans="1:12" x14ac:dyDescent="0.25">
      <c r="A117" s="264">
        <v>58</v>
      </c>
      <c r="B117" s="265" t="s">
        <v>276</v>
      </c>
      <c r="C117" s="265" t="s">
        <v>117</v>
      </c>
      <c r="D117" s="282">
        <v>4</v>
      </c>
      <c r="E117" s="267" t="s">
        <v>626</v>
      </c>
      <c r="F117" s="268" t="s">
        <v>649</v>
      </c>
      <c r="G117" s="242"/>
      <c r="H117" s="53"/>
      <c r="I117" s="35"/>
      <c r="J117" s="263"/>
      <c r="K117" s="173"/>
      <c r="L117" s="173"/>
    </row>
    <row r="118" spans="1:12" x14ac:dyDescent="0.25">
      <c r="A118" s="246">
        <v>26</v>
      </c>
      <c r="B118" s="247" t="s">
        <v>144</v>
      </c>
      <c r="C118" s="247" t="s">
        <v>17</v>
      </c>
      <c r="D118" s="279">
        <v>1</v>
      </c>
      <c r="E118" s="249" t="s">
        <v>623</v>
      </c>
      <c r="F118" s="250" t="s">
        <v>635</v>
      </c>
      <c r="G118" s="242"/>
      <c r="H118" s="53"/>
      <c r="I118" s="35"/>
      <c r="J118" s="263"/>
      <c r="K118" s="173"/>
      <c r="L118" s="173"/>
    </row>
    <row r="119" spans="1:12" x14ac:dyDescent="0.25">
      <c r="A119" s="246">
        <v>19</v>
      </c>
      <c r="B119" s="294" t="s">
        <v>103</v>
      </c>
      <c r="C119" s="294" t="s">
        <v>439</v>
      </c>
      <c r="D119" s="279">
        <v>1</v>
      </c>
      <c r="E119" s="249" t="s">
        <v>626</v>
      </c>
      <c r="F119" s="250" t="s">
        <v>633</v>
      </c>
      <c r="G119" s="242"/>
      <c r="H119" s="53"/>
      <c r="I119" s="35"/>
      <c r="J119" s="263"/>
      <c r="K119" s="173"/>
      <c r="L119" s="173"/>
    </row>
    <row r="120" spans="1:12" x14ac:dyDescent="0.25">
      <c r="A120" s="246">
        <v>23</v>
      </c>
      <c r="B120" s="247" t="s">
        <v>127</v>
      </c>
      <c r="C120" s="247" t="s">
        <v>117</v>
      </c>
      <c r="D120" s="295">
        <v>1</v>
      </c>
      <c r="E120" s="249" t="s">
        <v>625</v>
      </c>
      <c r="F120" s="250" t="s">
        <v>647</v>
      </c>
      <c r="G120" s="242"/>
      <c r="H120" s="53"/>
      <c r="I120" s="92" t="s">
        <v>652</v>
      </c>
      <c r="J120" s="263"/>
      <c r="K120" s="173"/>
      <c r="L120" s="173"/>
    </row>
    <row r="121" spans="1:12" x14ac:dyDescent="0.25">
      <c r="A121" s="252">
        <v>5</v>
      </c>
      <c r="B121" s="253" t="s">
        <v>44</v>
      </c>
      <c r="C121" s="253" t="s">
        <v>45</v>
      </c>
      <c r="D121" s="296"/>
      <c r="E121" s="255" t="s">
        <v>625</v>
      </c>
      <c r="F121" s="256" t="s">
        <v>622</v>
      </c>
      <c r="G121" s="242"/>
      <c r="H121" s="53"/>
      <c r="I121" s="332">
        <v>1</v>
      </c>
      <c r="J121" s="297" t="s">
        <v>647</v>
      </c>
      <c r="K121" s="173"/>
      <c r="L121" s="173"/>
    </row>
    <row r="122" spans="1:12" x14ac:dyDescent="0.25">
      <c r="A122" s="222">
        <v>8</v>
      </c>
      <c r="B122" s="221" t="s">
        <v>49</v>
      </c>
      <c r="C122" s="221" t="s">
        <v>17</v>
      </c>
      <c r="D122" s="298"/>
      <c r="E122" s="260" t="s">
        <v>625</v>
      </c>
      <c r="F122" s="261" t="s">
        <v>622</v>
      </c>
      <c r="G122" s="242"/>
      <c r="H122" s="53"/>
      <c r="I122" s="333">
        <v>3</v>
      </c>
      <c r="J122" s="286" t="s">
        <v>622</v>
      </c>
      <c r="K122" s="173"/>
      <c r="L122" s="173"/>
    </row>
    <row r="123" spans="1:12" x14ac:dyDescent="0.25">
      <c r="A123" s="264">
        <v>44</v>
      </c>
      <c r="B123" s="265" t="s">
        <v>224</v>
      </c>
      <c r="C123" s="265" t="s">
        <v>164</v>
      </c>
      <c r="D123" s="299">
        <v>3</v>
      </c>
      <c r="E123" s="267" t="s">
        <v>625</v>
      </c>
      <c r="F123" s="268" t="s">
        <v>643</v>
      </c>
      <c r="G123" s="242"/>
      <c r="H123" s="53"/>
      <c r="I123" s="333">
        <v>1</v>
      </c>
      <c r="J123" s="287" t="s">
        <v>630</v>
      </c>
      <c r="K123" s="173"/>
      <c r="L123" s="173"/>
    </row>
    <row r="124" spans="1:12" x14ac:dyDescent="0.25">
      <c r="A124" s="35">
        <v>12</v>
      </c>
      <c r="B124" s="241" t="s">
        <v>76</v>
      </c>
      <c r="C124" s="241" t="s">
        <v>45</v>
      </c>
      <c r="D124" s="300">
        <v>1</v>
      </c>
      <c r="E124" s="98" t="s">
        <v>625</v>
      </c>
      <c r="F124" s="98" t="s">
        <v>630</v>
      </c>
      <c r="G124" s="242"/>
      <c r="H124" s="53"/>
      <c r="I124" s="333">
        <v>1</v>
      </c>
      <c r="J124" s="288" t="s">
        <v>624</v>
      </c>
      <c r="K124" s="173"/>
      <c r="L124" s="173"/>
    </row>
    <row r="125" spans="1:12" x14ac:dyDescent="0.25">
      <c r="A125" s="35">
        <v>35</v>
      </c>
      <c r="B125" s="241" t="s">
        <v>167</v>
      </c>
      <c r="C125" s="241" t="s">
        <v>17</v>
      </c>
      <c r="D125" s="300">
        <v>1</v>
      </c>
      <c r="E125" s="98" t="s">
        <v>625</v>
      </c>
      <c r="F125" s="98" t="s">
        <v>624</v>
      </c>
      <c r="G125" s="242" t="s">
        <v>639</v>
      </c>
      <c r="H125" s="53"/>
      <c r="I125" s="333">
        <v>1</v>
      </c>
      <c r="J125" s="290" t="s">
        <v>649</v>
      </c>
      <c r="K125" s="173"/>
      <c r="L125" s="173"/>
    </row>
    <row r="126" spans="1:12" x14ac:dyDescent="0.25">
      <c r="A126" s="35">
        <v>29</v>
      </c>
      <c r="B126" s="241" t="s">
        <v>158</v>
      </c>
      <c r="C126" s="241" t="s">
        <v>448</v>
      </c>
      <c r="D126" s="300">
        <v>1</v>
      </c>
      <c r="E126" s="98" t="s">
        <v>625</v>
      </c>
      <c r="F126" s="98" t="s">
        <v>635</v>
      </c>
      <c r="G126" s="242" t="s">
        <v>636</v>
      </c>
      <c r="H126" s="53"/>
      <c r="I126" s="334">
        <v>1</v>
      </c>
      <c r="J126" s="301" t="s">
        <v>635</v>
      </c>
      <c r="K126" s="173"/>
      <c r="L126" s="173"/>
    </row>
    <row r="127" spans="1:12" x14ac:dyDescent="0.25">
      <c r="A127" s="35">
        <v>46</v>
      </c>
      <c r="B127" s="243" t="s">
        <v>232</v>
      </c>
      <c r="C127" s="243" t="s">
        <v>82</v>
      </c>
      <c r="D127" s="300">
        <v>1</v>
      </c>
      <c r="E127" s="98" t="s">
        <v>625</v>
      </c>
      <c r="F127" s="98" t="s">
        <v>649</v>
      </c>
      <c r="G127" s="242"/>
      <c r="H127" s="53"/>
      <c r="I127" s="336">
        <v>8</v>
      </c>
      <c r="J127" s="263"/>
      <c r="K127" s="173"/>
      <c r="L127" s="173"/>
    </row>
    <row r="128" spans="1:12" x14ac:dyDescent="0.25">
      <c r="A128" s="252">
        <v>2</v>
      </c>
      <c r="B128" s="253" t="s">
        <v>27</v>
      </c>
      <c r="C128" s="253" t="s">
        <v>28</v>
      </c>
      <c r="D128" s="302"/>
      <c r="E128" s="255" t="s">
        <v>621</v>
      </c>
      <c r="F128" s="256" t="s">
        <v>622</v>
      </c>
      <c r="G128" s="242"/>
      <c r="H128" s="53"/>
      <c r="I128" s="35"/>
      <c r="J128" s="263"/>
      <c r="K128" s="173"/>
      <c r="L128" s="173"/>
    </row>
    <row r="129" spans="1:12" x14ac:dyDescent="0.25">
      <c r="A129" s="222">
        <v>21</v>
      </c>
      <c r="B129" s="303" t="s">
        <v>116</v>
      </c>
      <c r="C129" s="303" t="s">
        <v>442</v>
      </c>
      <c r="D129" s="304"/>
      <c r="E129" s="260" t="s">
        <v>621</v>
      </c>
      <c r="F129" s="261" t="s">
        <v>622</v>
      </c>
      <c r="G129" s="242"/>
      <c r="H129" s="53"/>
      <c r="I129" s="305" t="s">
        <v>653</v>
      </c>
      <c r="J129" s="263"/>
      <c r="K129" s="173"/>
      <c r="L129" s="173"/>
    </row>
    <row r="130" spans="1:12" x14ac:dyDescent="0.25">
      <c r="A130" s="222">
        <v>27</v>
      </c>
      <c r="B130" s="221" t="s">
        <v>149</v>
      </c>
      <c r="C130" s="221" t="s">
        <v>17</v>
      </c>
      <c r="D130" s="304"/>
      <c r="E130" s="260" t="s">
        <v>621</v>
      </c>
      <c r="F130" s="261" t="s">
        <v>622</v>
      </c>
      <c r="G130" s="242"/>
      <c r="H130" s="53"/>
      <c r="I130" s="337">
        <v>7</v>
      </c>
      <c r="J130" s="272" t="s">
        <v>622</v>
      </c>
      <c r="K130" s="173"/>
      <c r="L130" s="173"/>
    </row>
    <row r="131" spans="1:12" x14ac:dyDescent="0.25">
      <c r="A131" s="222">
        <v>28</v>
      </c>
      <c r="B131" s="221" t="s">
        <v>154</v>
      </c>
      <c r="C131" s="221" t="s">
        <v>82</v>
      </c>
      <c r="D131" s="304"/>
      <c r="E131" s="260" t="s">
        <v>621</v>
      </c>
      <c r="F131" s="261" t="s">
        <v>622</v>
      </c>
      <c r="G131" s="242"/>
      <c r="H131" s="53"/>
      <c r="I131" s="338">
        <v>1</v>
      </c>
      <c r="J131" s="287" t="s">
        <v>630</v>
      </c>
      <c r="K131" s="173"/>
      <c r="L131" s="173"/>
    </row>
    <row r="132" spans="1:12" x14ac:dyDescent="0.25">
      <c r="A132" s="222">
        <v>45</v>
      </c>
      <c r="B132" s="221" t="s">
        <v>227</v>
      </c>
      <c r="C132" s="221" t="s">
        <v>117</v>
      </c>
      <c r="D132" s="304"/>
      <c r="E132" s="260" t="s">
        <v>621</v>
      </c>
      <c r="F132" s="261" t="s">
        <v>622</v>
      </c>
      <c r="G132" s="242"/>
      <c r="H132" s="53"/>
      <c r="I132" s="338">
        <v>1</v>
      </c>
      <c r="J132" s="306" t="s">
        <v>638</v>
      </c>
      <c r="K132" s="173"/>
      <c r="L132" s="173"/>
    </row>
    <row r="133" spans="1:12" x14ac:dyDescent="0.25">
      <c r="A133" s="222">
        <v>62</v>
      </c>
      <c r="B133" s="221" t="s">
        <v>287</v>
      </c>
      <c r="C133" s="221" t="s">
        <v>117</v>
      </c>
      <c r="D133" s="304"/>
      <c r="E133" s="260" t="s">
        <v>621</v>
      </c>
      <c r="F133" s="261" t="s">
        <v>622</v>
      </c>
      <c r="G133" s="242"/>
      <c r="H133" s="53"/>
      <c r="I133" s="338">
        <v>2</v>
      </c>
      <c r="J133" s="290" t="s">
        <v>649</v>
      </c>
      <c r="K133" s="173"/>
      <c r="L133" s="173"/>
    </row>
    <row r="134" spans="1:12" x14ac:dyDescent="0.25">
      <c r="A134" s="264">
        <v>64</v>
      </c>
      <c r="B134" s="307" t="s">
        <v>295</v>
      </c>
      <c r="C134" s="265" t="s">
        <v>45</v>
      </c>
      <c r="D134" s="308">
        <v>7</v>
      </c>
      <c r="E134" s="267" t="s">
        <v>621</v>
      </c>
      <c r="F134" s="268" t="s">
        <v>622</v>
      </c>
      <c r="G134" s="242"/>
      <c r="H134" s="53"/>
      <c r="I134" s="339">
        <v>1</v>
      </c>
      <c r="J134" s="293" t="s">
        <v>633</v>
      </c>
      <c r="K134" s="173"/>
      <c r="L134" s="173"/>
    </row>
    <row r="135" spans="1:12" x14ac:dyDescent="0.25">
      <c r="A135" s="35">
        <v>48</v>
      </c>
      <c r="B135" s="245" t="s">
        <v>359</v>
      </c>
      <c r="C135" s="245" t="s">
        <v>360</v>
      </c>
      <c r="D135" s="309">
        <v>1</v>
      </c>
      <c r="E135" s="98" t="s">
        <v>621</v>
      </c>
      <c r="F135" s="98" t="s">
        <v>630</v>
      </c>
      <c r="G135" s="242"/>
      <c r="H135" s="53"/>
      <c r="I135" s="341">
        <v>12</v>
      </c>
      <c r="J135" s="263"/>
      <c r="K135" s="173"/>
      <c r="L135" s="173"/>
    </row>
    <row r="136" spans="1:12" x14ac:dyDescent="0.25">
      <c r="A136" s="35">
        <v>33</v>
      </c>
      <c r="B136" s="241" t="s">
        <v>167</v>
      </c>
      <c r="C136" s="241" t="s">
        <v>28</v>
      </c>
      <c r="D136" s="309">
        <v>1</v>
      </c>
      <c r="E136" s="98" t="s">
        <v>621</v>
      </c>
      <c r="F136" s="98" t="s">
        <v>638</v>
      </c>
      <c r="G136" s="242"/>
      <c r="H136" s="53"/>
      <c r="I136" s="35"/>
      <c r="J136" s="263"/>
      <c r="K136" s="173"/>
      <c r="L136" s="173"/>
    </row>
    <row r="137" spans="1:12" x14ac:dyDescent="0.25">
      <c r="A137" s="35">
        <v>11</v>
      </c>
      <c r="B137" s="241" t="s">
        <v>64</v>
      </c>
      <c r="C137" s="241" t="s">
        <v>28</v>
      </c>
      <c r="D137" s="309"/>
      <c r="E137" s="98" t="s">
        <v>621</v>
      </c>
      <c r="F137" s="98" t="s">
        <v>649</v>
      </c>
      <c r="G137" s="242"/>
      <c r="H137" s="53"/>
      <c r="I137" s="35"/>
      <c r="J137" s="263"/>
      <c r="K137" s="173"/>
      <c r="L137" s="173"/>
    </row>
    <row r="138" spans="1:12" x14ac:dyDescent="0.25">
      <c r="A138" s="35">
        <v>54</v>
      </c>
      <c r="B138" s="241" t="s">
        <v>254</v>
      </c>
      <c r="C138" s="241" t="s">
        <v>176</v>
      </c>
      <c r="D138" s="309">
        <v>2</v>
      </c>
      <c r="E138" s="98" t="s">
        <v>621</v>
      </c>
      <c r="F138" s="98" t="s">
        <v>649</v>
      </c>
      <c r="G138" s="242"/>
      <c r="H138" s="53"/>
      <c r="I138" s="35"/>
      <c r="J138" s="263"/>
      <c r="K138" s="173"/>
      <c r="L138" s="173"/>
    </row>
    <row r="139" spans="1:12" x14ac:dyDescent="0.25">
      <c r="A139" s="35">
        <v>56</v>
      </c>
      <c r="B139" s="241" t="s">
        <v>266</v>
      </c>
      <c r="C139" s="241" t="s">
        <v>17</v>
      </c>
      <c r="D139" s="309">
        <v>1</v>
      </c>
      <c r="E139" s="98" t="s">
        <v>621</v>
      </c>
      <c r="F139" s="98" t="s">
        <v>633</v>
      </c>
      <c r="G139" s="242"/>
      <c r="H139" s="53"/>
      <c r="I139" s="35"/>
      <c r="J139" s="263"/>
      <c r="K139" s="173"/>
      <c r="L139" s="173"/>
    </row>
    <row r="140" spans="1:12" x14ac:dyDescent="0.25">
      <c r="A140" s="35">
        <v>24</v>
      </c>
      <c r="B140" s="241" t="s">
        <v>132</v>
      </c>
      <c r="C140" s="241" t="s">
        <v>82</v>
      </c>
      <c r="D140" s="310">
        <v>1</v>
      </c>
      <c r="E140" s="98" t="s">
        <v>634</v>
      </c>
      <c r="F140" s="98" t="s">
        <v>647</v>
      </c>
      <c r="G140" s="242"/>
      <c r="H140" s="53"/>
      <c r="I140" s="92" t="s">
        <v>654</v>
      </c>
      <c r="J140" s="263"/>
      <c r="K140" s="173"/>
      <c r="L140" s="173"/>
    </row>
    <row r="141" spans="1:12" x14ac:dyDescent="0.25">
      <c r="A141" s="35">
        <v>66</v>
      </c>
      <c r="B141" s="244" t="s">
        <v>299</v>
      </c>
      <c r="C141" s="244" t="s">
        <v>17</v>
      </c>
      <c r="D141" s="310">
        <v>1</v>
      </c>
      <c r="E141" s="98" t="s">
        <v>634</v>
      </c>
      <c r="F141" s="98" t="s">
        <v>651</v>
      </c>
      <c r="G141" s="242"/>
      <c r="H141" s="53"/>
      <c r="I141" s="343">
        <v>1</v>
      </c>
      <c r="J141" s="297" t="s">
        <v>647</v>
      </c>
      <c r="K141" s="173"/>
      <c r="L141" s="173"/>
    </row>
    <row r="142" spans="1:12" x14ac:dyDescent="0.25">
      <c r="A142" s="252">
        <v>57</v>
      </c>
      <c r="B142" s="253" t="s">
        <v>271</v>
      </c>
      <c r="C142" s="253" t="s">
        <v>117</v>
      </c>
      <c r="D142" s="311"/>
      <c r="E142" s="255" t="s">
        <v>634</v>
      </c>
      <c r="F142" s="256" t="s">
        <v>622</v>
      </c>
      <c r="G142" s="242" t="s">
        <v>645</v>
      </c>
      <c r="H142" s="53"/>
      <c r="I142" s="344">
        <v>1</v>
      </c>
      <c r="J142" s="289" t="s">
        <v>651</v>
      </c>
      <c r="K142" s="173"/>
      <c r="L142" s="173"/>
    </row>
    <row r="143" spans="1:12" x14ac:dyDescent="0.25">
      <c r="A143" s="222">
        <v>60</v>
      </c>
      <c r="B143" s="221" t="s">
        <v>283</v>
      </c>
      <c r="C143" s="221" t="s">
        <v>82</v>
      </c>
      <c r="D143" s="312"/>
      <c r="E143" s="260" t="s">
        <v>634</v>
      </c>
      <c r="F143" s="261" t="s">
        <v>622</v>
      </c>
      <c r="G143" s="242"/>
      <c r="H143" s="53"/>
      <c r="I143" s="344">
        <v>3</v>
      </c>
      <c r="J143" s="286" t="s">
        <v>622</v>
      </c>
      <c r="K143" s="173"/>
      <c r="L143" s="173"/>
    </row>
    <row r="144" spans="1:12" x14ac:dyDescent="0.25">
      <c r="A144" s="222">
        <v>65</v>
      </c>
      <c r="B144" s="258" t="s">
        <v>371</v>
      </c>
      <c r="C144" s="258" t="s">
        <v>372</v>
      </c>
      <c r="D144" s="312">
        <v>3</v>
      </c>
      <c r="E144" s="260" t="s">
        <v>634</v>
      </c>
      <c r="F144" s="261" t="s">
        <v>622</v>
      </c>
      <c r="G144" s="242"/>
      <c r="H144" s="53"/>
      <c r="I144" s="345">
        <v>1</v>
      </c>
      <c r="J144" s="313" t="s">
        <v>655</v>
      </c>
      <c r="K144" s="173"/>
      <c r="L144" s="173"/>
    </row>
    <row r="145" spans="1:12" x14ac:dyDescent="0.25">
      <c r="A145" s="264">
        <v>70</v>
      </c>
      <c r="B145" s="265" t="s">
        <v>319</v>
      </c>
      <c r="C145" s="265" t="s">
        <v>17</v>
      </c>
      <c r="D145" s="314">
        <v>1</v>
      </c>
      <c r="E145" s="267" t="s">
        <v>634</v>
      </c>
      <c r="F145" s="268" t="s">
        <v>655</v>
      </c>
      <c r="G145" s="242"/>
      <c r="H145" s="53"/>
      <c r="I145" s="342">
        <v>6</v>
      </c>
      <c r="J145" s="263"/>
      <c r="K145" s="173"/>
      <c r="L145" s="173"/>
    </row>
    <row r="146" spans="1:12" x14ac:dyDescent="0.25">
      <c r="A146" s="35">
        <v>69</v>
      </c>
      <c r="B146" s="241" t="s">
        <v>314</v>
      </c>
      <c r="C146" s="241" t="s">
        <v>28</v>
      </c>
      <c r="D146" s="315">
        <v>1</v>
      </c>
      <c r="E146" s="98" t="s">
        <v>595</v>
      </c>
      <c r="F146" s="98" t="s">
        <v>595</v>
      </c>
      <c r="G146" s="242"/>
      <c r="H146" s="53"/>
      <c r="I146" s="92" t="s">
        <v>656</v>
      </c>
      <c r="J146" s="263"/>
      <c r="K146" s="173"/>
      <c r="L146" s="173"/>
    </row>
    <row r="147" spans="1:12" x14ac:dyDescent="0.25">
      <c r="A147" s="246">
        <v>36</v>
      </c>
      <c r="B147" s="247" t="s">
        <v>186</v>
      </c>
      <c r="C147" s="247" t="s">
        <v>187</v>
      </c>
      <c r="D147" s="293">
        <v>1</v>
      </c>
      <c r="E147" s="249" t="s">
        <v>633</v>
      </c>
      <c r="F147" s="250" t="s">
        <v>622</v>
      </c>
      <c r="G147" s="242"/>
      <c r="H147" s="53"/>
      <c r="I147" s="346">
        <v>1</v>
      </c>
      <c r="J147" s="316" t="s">
        <v>622</v>
      </c>
      <c r="K147" s="173"/>
      <c r="L147" s="173"/>
    </row>
    <row r="149" spans="1:12" x14ac:dyDescent="0.25">
      <c r="D149" s="35"/>
      <c r="E149" s="35"/>
    </row>
  </sheetData>
  <sortState ref="A5:U74">
    <sortCondition ref="A74"/>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0"/>
  <sheetViews>
    <sheetView topLeftCell="A13" workbookViewId="0">
      <selection activeCell="A23" sqref="A23:XFD23"/>
    </sheetView>
  </sheetViews>
  <sheetFormatPr baseColWidth="10" defaultRowHeight="15" x14ac:dyDescent="0.25"/>
  <cols>
    <col min="1" max="1" width="3.85546875" customWidth="1"/>
    <col min="2" max="2" width="19.28515625" customWidth="1"/>
    <col min="3" max="3" width="5.7109375" style="35" customWidth="1"/>
    <col min="4" max="4" width="15.42578125" customWidth="1"/>
    <col min="5" max="7" width="14.7109375" style="35" customWidth="1"/>
    <col min="8" max="8" width="19" customWidth="1"/>
    <col min="11" max="11" width="19.140625" customWidth="1"/>
    <col min="13" max="13" width="6.140625" customWidth="1"/>
    <col min="14" max="14" width="9.42578125" customWidth="1"/>
    <col min="15" max="15" width="12.5703125" customWidth="1"/>
    <col min="17" max="17" width="19.7109375" customWidth="1"/>
    <col min="19" max="19" width="24.28515625" customWidth="1"/>
    <col min="20" max="20" width="18.5703125" customWidth="1"/>
    <col min="21" max="21" width="51.140625" customWidth="1"/>
  </cols>
  <sheetData>
    <row r="1" spans="1:24" ht="18.75" x14ac:dyDescent="0.3">
      <c r="A1" s="41" t="s">
        <v>497</v>
      </c>
      <c r="B1" s="42"/>
      <c r="C1" s="42"/>
      <c r="D1" s="42"/>
      <c r="E1" s="42"/>
      <c r="F1" s="42"/>
      <c r="G1" s="42"/>
      <c r="H1" s="42"/>
      <c r="I1" s="52"/>
      <c r="J1" s="52"/>
      <c r="K1" s="42"/>
      <c r="L1" s="42"/>
      <c r="M1" s="42"/>
      <c r="N1" s="42"/>
      <c r="O1" s="42"/>
      <c r="P1" s="42"/>
      <c r="Q1" s="42"/>
      <c r="R1" s="42"/>
      <c r="S1" s="42"/>
      <c r="T1" s="42"/>
      <c r="U1" s="42"/>
      <c r="V1" s="42"/>
      <c r="W1" s="42"/>
      <c r="X1" s="42"/>
    </row>
    <row r="2" spans="1:24" x14ac:dyDescent="0.25">
      <c r="A2" s="36"/>
      <c r="B2" s="35"/>
      <c r="D2" s="35"/>
      <c r="H2" s="35"/>
      <c r="I2" s="53"/>
      <c r="J2" s="53"/>
      <c r="K2" s="35"/>
      <c r="L2" s="35"/>
      <c r="M2" s="35"/>
      <c r="N2" s="35"/>
      <c r="O2" s="35"/>
      <c r="P2" s="35"/>
      <c r="Q2" s="35"/>
      <c r="R2" s="35"/>
      <c r="S2" s="35"/>
      <c r="T2" s="35"/>
      <c r="U2" s="35"/>
      <c r="V2" s="35"/>
      <c r="W2" s="35"/>
      <c r="X2" s="35"/>
    </row>
    <row r="3" spans="1:24" s="35" customFormat="1" x14ac:dyDescent="0.25">
      <c r="A3" s="35" t="s">
        <v>422</v>
      </c>
      <c r="I3" s="53"/>
      <c r="J3" s="53"/>
    </row>
    <row r="4" spans="1:24" x14ac:dyDescent="0.25">
      <c r="A4" s="36"/>
      <c r="B4" s="35"/>
      <c r="C4" s="53"/>
      <c r="D4" s="35" t="s">
        <v>428</v>
      </c>
      <c r="H4" s="35"/>
      <c r="I4" s="53"/>
      <c r="J4" s="53"/>
      <c r="K4" s="35"/>
      <c r="L4" s="35"/>
      <c r="M4" s="35"/>
      <c r="N4" s="35"/>
      <c r="O4" s="35"/>
      <c r="P4" s="35"/>
      <c r="Q4" s="35"/>
      <c r="R4" s="35"/>
      <c r="S4" s="35"/>
      <c r="T4" s="35"/>
      <c r="U4" s="35"/>
      <c r="V4" s="35"/>
      <c r="W4" s="35"/>
      <c r="X4" s="35"/>
    </row>
    <row r="5" spans="1:24" x14ac:dyDescent="0.25">
      <c r="A5" s="59" t="s">
        <v>392</v>
      </c>
      <c r="B5" s="22" t="s">
        <v>0</v>
      </c>
      <c r="C5" s="70" t="s">
        <v>411</v>
      </c>
      <c r="D5" s="22" t="s">
        <v>412</v>
      </c>
      <c r="E5" s="22" t="s">
        <v>413</v>
      </c>
      <c r="F5" s="22" t="s">
        <v>418</v>
      </c>
      <c r="G5" s="22" t="s">
        <v>419</v>
      </c>
      <c r="H5" s="22" t="s">
        <v>659</v>
      </c>
      <c r="I5" s="54" t="s">
        <v>381</v>
      </c>
      <c r="J5" s="54" t="s">
        <v>380</v>
      </c>
      <c r="K5" s="22" t="s">
        <v>3</v>
      </c>
      <c r="L5" s="22" t="s">
        <v>386</v>
      </c>
      <c r="M5" s="22" t="s">
        <v>5</v>
      </c>
      <c r="N5" s="22" t="s">
        <v>6</v>
      </c>
      <c r="O5" s="22" t="s">
        <v>7</v>
      </c>
      <c r="P5" s="22" t="s">
        <v>8</v>
      </c>
      <c r="Q5" s="22" t="s">
        <v>9</v>
      </c>
      <c r="R5" s="22" t="s">
        <v>10</v>
      </c>
      <c r="S5" s="22" t="s">
        <v>11</v>
      </c>
      <c r="T5" s="22" t="s">
        <v>12</v>
      </c>
      <c r="U5" s="22" t="s">
        <v>13</v>
      </c>
      <c r="V5" s="22" t="s">
        <v>14</v>
      </c>
      <c r="W5" s="22" t="s">
        <v>429</v>
      </c>
      <c r="X5" s="22" t="s">
        <v>15</v>
      </c>
    </row>
    <row r="6" spans="1:24" ht="15" customHeight="1" x14ac:dyDescent="0.25">
      <c r="A6" s="44">
        <v>43</v>
      </c>
      <c r="B6" s="68" t="s">
        <v>247</v>
      </c>
      <c r="C6" s="84"/>
      <c r="D6" s="69" t="s">
        <v>248</v>
      </c>
      <c r="E6" s="69"/>
      <c r="F6" s="69"/>
      <c r="G6" s="69"/>
      <c r="H6" s="43" t="s">
        <v>18</v>
      </c>
      <c r="I6" s="55" t="s">
        <v>2</v>
      </c>
      <c r="J6" s="77" t="s">
        <v>382</v>
      </c>
      <c r="K6" s="24" t="s">
        <v>57</v>
      </c>
      <c r="L6" s="24" t="s">
        <v>249</v>
      </c>
      <c r="M6" s="23">
        <v>1911</v>
      </c>
      <c r="N6" s="23">
        <v>452</v>
      </c>
      <c r="O6" s="24" t="s">
        <v>21</v>
      </c>
      <c r="P6" s="24" t="s">
        <v>250</v>
      </c>
      <c r="Q6" s="50" t="s">
        <v>18</v>
      </c>
      <c r="R6" s="26">
        <v>6808</v>
      </c>
      <c r="S6" s="24" t="s">
        <v>251</v>
      </c>
      <c r="T6" s="24" t="s">
        <v>54</v>
      </c>
      <c r="U6" s="24" t="s">
        <v>33</v>
      </c>
      <c r="V6" s="12">
        <v>6985</v>
      </c>
      <c r="W6" s="50" t="s">
        <v>18</v>
      </c>
      <c r="X6" s="11">
        <v>8317</v>
      </c>
    </row>
    <row r="7" spans="1:24" ht="15" customHeight="1" x14ac:dyDescent="0.25">
      <c r="A7" s="44">
        <v>66</v>
      </c>
      <c r="B7" s="68" t="s">
        <v>355</v>
      </c>
      <c r="C7" s="85">
        <v>2</v>
      </c>
      <c r="D7" s="69" t="s">
        <v>248</v>
      </c>
      <c r="E7" s="69"/>
      <c r="F7" s="69"/>
      <c r="G7" s="69"/>
      <c r="H7" s="28"/>
      <c r="I7" s="55" t="s">
        <v>2</v>
      </c>
      <c r="J7" s="77" t="s">
        <v>382</v>
      </c>
      <c r="K7" s="24" t="s">
        <v>19</v>
      </c>
      <c r="L7" s="24" t="s">
        <v>356</v>
      </c>
      <c r="M7" s="23">
        <v>1906</v>
      </c>
      <c r="N7" s="23">
        <v>445</v>
      </c>
      <c r="O7" s="24" t="s">
        <v>21</v>
      </c>
      <c r="P7" s="24" t="s">
        <v>357</v>
      </c>
      <c r="Q7" s="51" t="s">
        <v>221</v>
      </c>
      <c r="R7" s="26">
        <v>5382</v>
      </c>
      <c r="S7" s="24" t="s">
        <v>358</v>
      </c>
      <c r="T7" s="24" t="s">
        <v>153</v>
      </c>
      <c r="U7" s="24" t="s">
        <v>63</v>
      </c>
      <c r="V7" s="26">
        <v>7694</v>
      </c>
      <c r="W7" s="50" t="s">
        <v>18</v>
      </c>
      <c r="X7" s="28"/>
    </row>
    <row r="8" spans="1:24" ht="15" customHeight="1" x14ac:dyDescent="0.25">
      <c r="A8" s="44">
        <v>3</v>
      </c>
      <c r="B8" s="68" t="s">
        <v>34</v>
      </c>
      <c r="C8" s="86">
        <v>1</v>
      </c>
      <c r="D8" s="69" t="s">
        <v>426</v>
      </c>
      <c r="E8" s="69"/>
      <c r="F8" s="69"/>
      <c r="G8" s="69"/>
      <c r="H8" s="43" t="s">
        <v>18</v>
      </c>
      <c r="I8" s="55" t="s">
        <v>2</v>
      </c>
      <c r="J8" s="7">
        <v>1</v>
      </c>
      <c r="K8" s="24" t="s">
        <v>19</v>
      </c>
      <c r="L8" s="24" t="s">
        <v>35</v>
      </c>
      <c r="M8" s="23">
        <v>1906</v>
      </c>
      <c r="N8" s="23">
        <v>69</v>
      </c>
      <c r="O8" s="24" t="s">
        <v>21</v>
      </c>
      <c r="P8" s="24" t="s">
        <v>36</v>
      </c>
      <c r="Q8" s="50" t="s">
        <v>18</v>
      </c>
      <c r="R8" s="26">
        <v>5647</v>
      </c>
      <c r="S8" s="24" t="s">
        <v>37</v>
      </c>
      <c r="T8" s="24" t="s">
        <v>38</v>
      </c>
      <c r="U8" s="24" t="s">
        <v>33</v>
      </c>
      <c r="V8" s="12">
        <v>6540</v>
      </c>
      <c r="W8" s="8" t="s">
        <v>21</v>
      </c>
      <c r="X8" s="11">
        <v>7816</v>
      </c>
    </row>
    <row r="9" spans="1:24" ht="15" customHeight="1" x14ac:dyDescent="0.25">
      <c r="A9" s="44">
        <v>27</v>
      </c>
      <c r="B9" s="68" t="s">
        <v>167</v>
      </c>
      <c r="C9" s="86">
        <v>1</v>
      </c>
      <c r="D9" s="69" t="s">
        <v>168</v>
      </c>
      <c r="E9" s="69"/>
      <c r="F9" s="69"/>
      <c r="G9" s="69"/>
      <c r="H9" s="43" t="s">
        <v>18</v>
      </c>
      <c r="I9" s="55" t="s">
        <v>2</v>
      </c>
      <c r="J9" s="77" t="s">
        <v>382</v>
      </c>
      <c r="K9" s="24" t="s">
        <v>57</v>
      </c>
      <c r="L9" s="24" t="s">
        <v>169</v>
      </c>
      <c r="M9" s="23">
        <v>1914</v>
      </c>
      <c r="N9" s="23">
        <v>1638</v>
      </c>
      <c r="O9" s="24" t="s">
        <v>21</v>
      </c>
      <c r="P9" s="24" t="s">
        <v>170</v>
      </c>
      <c r="Q9" s="51" t="s">
        <v>171</v>
      </c>
      <c r="R9" s="26">
        <v>5651</v>
      </c>
      <c r="S9" s="24" t="s">
        <v>172</v>
      </c>
      <c r="T9" s="24" t="s">
        <v>32</v>
      </c>
      <c r="U9" s="24" t="s">
        <v>33</v>
      </c>
      <c r="V9" s="12">
        <v>7770</v>
      </c>
      <c r="W9" s="50" t="s">
        <v>18</v>
      </c>
      <c r="X9" s="11">
        <v>8922</v>
      </c>
    </row>
    <row r="10" spans="1:24" ht="15" customHeight="1" x14ac:dyDescent="0.25">
      <c r="A10" s="44">
        <v>67</v>
      </c>
      <c r="B10" s="68" t="s">
        <v>359</v>
      </c>
      <c r="C10" s="86">
        <v>1</v>
      </c>
      <c r="D10" s="69" t="s">
        <v>360</v>
      </c>
      <c r="E10" s="69"/>
      <c r="F10" s="69"/>
      <c r="G10" s="69"/>
      <c r="H10" s="39" t="s">
        <v>79</v>
      </c>
      <c r="I10" s="55" t="s">
        <v>2</v>
      </c>
      <c r="J10" s="77" t="s">
        <v>382</v>
      </c>
      <c r="K10" s="24" t="s">
        <v>19</v>
      </c>
      <c r="L10" s="24" t="s">
        <v>361</v>
      </c>
      <c r="M10" s="23">
        <v>1913</v>
      </c>
      <c r="N10" s="23">
        <v>2382</v>
      </c>
      <c r="O10" s="24" t="s">
        <v>21</v>
      </c>
      <c r="P10" s="24" t="s">
        <v>362</v>
      </c>
      <c r="Q10" s="50" t="s">
        <v>18</v>
      </c>
      <c r="R10" s="26">
        <v>6946</v>
      </c>
      <c r="S10" s="24" t="s">
        <v>21</v>
      </c>
      <c r="T10" s="24" t="s">
        <v>47</v>
      </c>
      <c r="U10" s="25" t="s">
        <v>363</v>
      </c>
      <c r="V10" s="25"/>
      <c r="W10" s="33" t="s">
        <v>345</v>
      </c>
      <c r="X10" s="28"/>
    </row>
    <row r="11" spans="1:24" ht="15" customHeight="1" x14ac:dyDescent="0.25">
      <c r="A11" s="44">
        <v>17</v>
      </c>
      <c r="B11" s="68" t="s">
        <v>116</v>
      </c>
      <c r="C11" s="78"/>
      <c r="D11" s="69" t="s">
        <v>117</v>
      </c>
      <c r="E11" s="69"/>
      <c r="F11" s="69"/>
      <c r="G11" s="69"/>
      <c r="H11" s="43" t="s">
        <v>18</v>
      </c>
      <c r="I11" s="7">
        <v>4</v>
      </c>
      <c r="J11" s="7">
        <v>6</v>
      </c>
      <c r="K11" s="24" t="s">
        <v>19</v>
      </c>
      <c r="L11" s="24" t="s">
        <v>118</v>
      </c>
      <c r="M11" s="23">
        <v>1902</v>
      </c>
      <c r="N11" s="23">
        <v>1652</v>
      </c>
      <c r="O11" s="24" t="s">
        <v>21</v>
      </c>
      <c r="P11" s="24" t="s">
        <v>119</v>
      </c>
      <c r="Q11" s="51" t="s">
        <v>120</v>
      </c>
      <c r="R11" s="26">
        <v>7107</v>
      </c>
      <c r="S11" s="24" t="s">
        <v>21</v>
      </c>
      <c r="T11" s="24" t="s">
        <v>47</v>
      </c>
      <c r="U11" s="24" t="s">
        <v>121</v>
      </c>
      <c r="V11" s="12">
        <v>7172</v>
      </c>
      <c r="W11" s="50" t="s">
        <v>18</v>
      </c>
      <c r="X11" s="28"/>
    </row>
    <row r="12" spans="1:24" ht="15" customHeight="1" x14ac:dyDescent="0.25">
      <c r="A12" s="44">
        <v>19</v>
      </c>
      <c r="B12" s="68" t="s">
        <v>127</v>
      </c>
      <c r="C12" s="79"/>
      <c r="D12" s="69" t="s">
        <v>117</v>
      </c>
      <c r="E12" s="69"/>
      <c r="F12" s="69"/>
      <c r="G12" s="69"/>
      <c r="H12" s="43" t="s">
        <v>18</v>
      </c>
      <c r="I12" s="55" t="s">
        <v>2</v>
      </c>
      <c r="J12" s="77" t="s">
        <v>382</v>
      </c>
      <c r="K12" s="24" t="s">
        <v>19</v>
      </c>
      <c r="L12" s="24" t="s">
        <v>128</v>
      </c>
      <c r="M12" s="23">
        <v>1913</v>
      </c>
      <c r="N12" s="23">
        <v>2315</v>
      </c>
      <c r="O12" s="24" t="s">
        <v>21</v>
      </c>
      <c r="P12" s="24" t="s">
        <v>129</v>
      </c>
      <c r="Q12" s="50" t="s">
        <v>18</v>
      </c>
      <c r="R12" s="26">
        <v>5690</v>
      </c>
      <c r="S12" s="24" t="s">
        <v>130</v>
      </c>
      <c r="T12" s="24" t="s">
        <v>131</v>
      </c>
      <c r="U12" s="24" t="s">
        <v>33</v>
      </c>
      <c r="V12" s="12">
        <v>7289</v>
      </c>
      <c r="W12" s="50" t="s">
        <v>18</v>
      </c>
      <c r="X12" s="11">
        <v>7547</v>
      </c>
    </row>
    <row r="13" spans="1:24" ht="15" customHeight="1" x14ac:dyDescent="0.25">
      <c r="A13" s="44">
        <v>39</v>
      </c>
      <c r="B13" s="68" t="s">
        <v>227</v>
      </c>
      <c r="C13" s="79"/>
      <c r="D13" s="69" t="s">
        <v>117</v>
      </c>
      <c r="E13" s="69"/>
      <c r="F13" s="69"/>
      <c r="G13" s="69"/>
      <c r="H13" s="43" t="s">
        <v>18</v>
      </c>
      <c r="I13" s="55" t="s">
        <v>2</v>
      </c>
      <c r="J13" s="7">
        <v>11</v>
      </c>
      <c r="K13" s="25" t="s">
        <v>228</v>
      </c>
      <c r="L13" s="24" t="s">
        <v>390</v>
      </c>
      <c r="M13" s="23">
        <v>1913</v>
      </c>
      <c r="N13" s="1"/>
      <c r="O13" s="1"/>
      <c r="P13" s="24" t="s">
        <v>229</v>
      </c>
      <c r="Q13" s="50" t="s">
        <v>18</v>
      </c>
      <c r="R13" s="26">
        <v>5525</v>
      </c>
      <c r="S13" s="24" t="s">
        <v>230</v>
      </c>
      <c r="T13" s="24" t="s">
        <v>231</v>
      </c>
      <c r="U13" s="24" t="s">
        <v>143</v>
      </c>
      <c r="V13" s="12">
        <v>5694</v>
      </c>
      <c r="W13" s="50" t="s">
        <v>18</v>
      </c>
      <c r="X13" s="11">
        <v>8104</v>
      </c>
    </row>
    <row r="14" spans="1:24" ht="15" customHeight="1" x14ac:dyDescent="0.25">
      <c r="A14" s="44">
        <v>49</v>
      </c>
      <c r="B14" s="68" t="s">
        <v>271</v>
      </c>
      <c r="C14" s="79"/>
      <c r="D14" s="69" t="s">
        <v>117</v>
      </c>
      <c r="E14" s="69"/>
      <c r="F14" s="69"/>
      <c r="G14" s="69"/>
      <c r="H14" s="43" t="s">
        <v>18</v>
      </c>
      <c r="I14" s="55" t="s">
        <v>2</v>
      </c>
      <c r="J14" s="77" t="s">
        <v>382</v>
      </c>
      <c r="K14" s="24" t="s">
        <v>19</v>
      </c>
      <c r="L14" s="24" t="s">
        <v>272</v>
      </c>
      <c r="M14" s="23">
        <v>1911</v>
      </c>
      <c r="N14" s="23">
        <v>591</v>
      </c>
      <c r="O14" s="24" t="s">
        <v>21</v>
      </c>
      <c r="P14" s="24" t="s">
        <v>273</v>
      </c>
      <c r="Q14" s="51" t="s">
        <v>274</v>
      </c>
      <c r="R14" s="26">
        <v>5673</v>
      </c>
      <c r="S14" s="24" t="s">
        <v>275</v>
      </c>
      <c r="T14" s="24" t="s">
        <v>38</v>
      </c>
      <c r="U14" s="24" t="s">
        <v>143</v>
      </c>
      <c r="V14" s="12">
        <v>6742</v>
      </c>
      <c r="W14" s="50" t="s">
        <v>18</v>
      </c>
      <c r="X14" s="11">
        <v>7588</v>
      </c>
    </row>
    <row r="15" spans="1:24" ht="15" customHeight="1" x14ac:dyDescent="0.25">
      <c r="A15" s="44">
        <v>50</v>
      </c>
      <c r="B15" s="68" t="s">
        <v>276</v>
      </c>
      <c r="C15" s="79"/>
      <c r="D15" s="69" t="s">
        <v>117</v>
      </c>
      <c r="E15" s="69"/>
      <c r="F15" s="69"/>
      <c r="G15" s="69"/>
      <c r="H15" s="43" t="s">
        <v>18</v>
      </c>
      <c r="I15" s="55" t="s">
        <v>2</v>
      </c>
      <c r="J15" s="77" t="s">
        <v>382</v>
      </c>
      <c r="K15" s="24" t="s">
        <v>19</v>
      </c>
      <c r="L15" s="24" t="s">
        <v>192</v>
      </c>
      <c r="M15" s="23">
        <v>1902</v>
      </c>
      <c r="N15" s="23">
        <v>1110</v>
      </c>
      <c r="O15" s="24" t="s">
        <v>21</v>
      </c>
      <c r="P15" s="24" t="s">
        <v>277</v>
      </c>
      <c r="Q15" s="8" t="s">
        <v>21</v>
      </c>
      <c r="R15" s="26">
        <v>5383</v>
      </c>
      <c r="S15" s="24" t="s">
        <v>278</v>
      </c>
      <c r="T15" s="24" t="s">
        <v>25</v>
      </c>
      <c r="U15" s="24" t="s">
        <v>33</v>
      </c>
      <c r="V15" s="12">
        <v>7686</v>
      </c>
      <c r="W15" s="50" t="s">
        <v>18</v>
      </c>
      <c r="X15" s="28"/>
    </row>
    <row r="16" spans="1:24" ht="15" customHeight="1" x14ac:dyDescent="0.25">
      <c r="A16" s="44">
        <v>53</v>
      </c>
      <c r="B16" s="68" t="s">
        <v>287</v>
      </c>
      <c r="C16" s="79"/>
      <c r="D16" s="69" t="s">
        <v>117</v>
      </c>
      <c r="E16" s="69"/>
      <c r="F16" s="69"/>
      <c r="G16" s="69"/>
      <c r="H16" s="43" t="s">
        <v>18</v>
      </c>
      <c r="I16" s="55" t="s">
        <v>2</v>
      </c>
      <c r="J16" s="77" t="s">
        <v>382</v>
      </c>
      <c r="K16" s="24" t="s">
        <v>19</v>
      </c>
      <c r="L16" s="24" t="s">
        <v>288</v>
      </c>
      <c r="M16" s="23">
        <v>1912</v>
      </c>
      <c r="N16" s="23">
        <v>1149</v>
      </c>
      <c r="O16" s="24" t="s">
        <v>21</v>
      </c>
      <c r="P16" s="24" t="s">
        <v>289</v>
      </c>
      <c r="Q16" s="39" t="s">
        <v>79</v>
      </c>
      <c r="R16" s="26">
        <v>5747</v>
      </c>
      <c r="S16" s="24" t="s">
        <v>290</v>
      </c>
      <c r="T16" s="24" t="s">
        <v>25</v>
      </c>
      <c r="U16" s="24" t="s">
        <v>33</v>
      </c>
      <c r="V16" s="12">
        <v>7948</v>
      </c>
      <c r="W16" s="50" t="s">
        <v>18</v>
      </c>
      <c r="X16" s="11">
        <v>8444</v>
      </c>
    </row>
    <row r="17" spans="1:24" ht="15" customHeight="1" x14ac:dyDescent="0.25">
      <c r="A17" s="44">
        <v>70</v>
      </c>
      <c r="B17" s="68" t="s">
        <v>371</v>
      </c>
      <c r="C17" s="79"/>
      <c r="D17" s="69" t="s">
        <v>117</v>
      </c>
      <c r="E17" s="69" t="s">
        <v>122</v>
      </c>
      <c r="F17" s="69"/>
      <c r="G17" s="69"/>
      <c r="H17" s="29" t="s">
        <v>373</v>
      </c>
      <c r="I17" s="55" t="s">
        <v>2</v>
      </c>
      <c r="J17" s="77" t="s">
        <v>382</v>
      </c>
      <c r="K17" s="24" t="s">
        <v>19</v>
      </c>
      <c r="L17" s="24" t="s">
        <v>374</v>
      </c>
      <c r="M17" s="23">
        <v>1909</v>
      </c>
      <c r="N17" s="23">
        <v>976</v>
      </c>
      <c r="O17" s="24" t="s">
        <v>21</v>
      </c>
      <c r="P17" s="24" t="s">
        <v>375</v>
      </c>
      <c r="Q17" s="51" t="s">
        <v>221</v>
      </c>
      <c r="R17" s="26">
        <v>5919</v>
      </c>
      <c r="S17" s="24" t="s">
        <v>87</v>
      </c>
      <c r="T17" s="24" t="s">
        <v>25</v>
      </c>
      <c r="U17" s="24" t="s">
        <v>376</v>
      </c>
      <c r="V17" s="26">
        <v>6064</v>
      </c>
      <c r="W17" s="50" t="s">
        <v>18</v>
      </c>
      <c r="X17" s="28"/>
    </row>
    <row r="18" spans="1:24" ht="15" customHeight="1" x14ac:dyDescent="0.25">
      <c r="A18" s="44">
        <v>8</v>
      </c>
      <c r="B18" s="68" t="s">
        <v>64</v>
      </c>
      <c r="C18" s="80">
        <v>8</v>
      </c>
      <c r="D18" s="69" t="s">
        <v>117</v>
      </c>
      <c r="E18" s="69" t="s">
        <v>28</v>
      </c>
      <c r="F18" s="69"/>
      <c r="G18" s="69"/>
      <c r="H18" s="43" t="s">
        <v>18</v>
      </c>
      <c r="I18" s="55" t="s">
        <v>2</v>
      </c>
      <c r="J18" s="77" t="s">
        <v>382</v>
      </c>
      <c r="K18" s="24" t="s">
        <v>66</v>
      </c>
      <c r="L18" s="24" t="s">
        <v>67</v>
      </c>
      <c r="M18" s="23">
        <v>1910</v>
      </c>
      <c r="N18" s="23">
        <v>80</v>
      </c>
      <c r="O18" s="24" t="s">
        <v>21</v>
      </c>
      <c r="P18" s="24" t="s">
        <v>68</v>
      </c>
      <c r="Q18" s="40" t="s">
        <v>69</v>
      </c>
      <c r="R18" s="26">
        <v>5354</v>
      </c>
      <c r="S18" s="24" t="s">
        <v>70</v>
      </c>
      <c r="T18" s="24" t="s">
        <v>62</v>
      </c>
      <c r="U18" s="24" t="s">
        <v>71</v>
      </c>
      <c r="V18" s="12">
        <v>5910</v>
      </c>
      <c r="W18" s="50" t="s">
        <v>18</v>
      </c>
      <c r="X18" s="28"/>
    </row>
    <row r="19" spans="1:24" ht="15" customHeight="1" x14ac:dyDescent="0.25">
      <c r="A19" s="44">
        <v>31</v>
      </c>
      <c r="B19" s="68" t="s">
        <v>186</v>
      </c>
      <c r="C19" s="84"/>
      <c r="D19" s="69" t="s">
        <v>187</v>
      </c>
      <c r="E19" s="69"/>
      <c r="F19" s="69"/>
      <c r="G19" s="69"/>
      <c r="H19" s="43" t="s">
        <v>18</v>
      </c>
      <c r="I19" s="55" t="s">
        <v>2</v>
      </c>
      <c r="J19" s="77" t="s">
        <v>382</v>
      </c>
      <c r="K19" s="24" t="s">
        <v>19</v>
      </c>
      <c r="L19" s="24" t="s">
        <v>188</v>
      </c>
      <c r="M19" s="23">
        <v>1902</v>
      </c>
      <c r="N19" s="23">
        <v>2499</v>
      </c>
      <c r="O19" s="24" t="s">
        <v>21</v>
      </c>
      <c r="P19" s="24" t="s">
        <v>189</v>
      </c>
      <c r="Q19" s="51" t="s">
        <v>190</v>
      </c>
      <c r="R19" s="26">
        <v>5910</v>
      </c>
      <c r="S19" s="24" t="s">
        <v>179</v>
      </c>
      <c r="T19" s="24" t="s">
        <v>32</v>
      </c>
      <c r="U19" s="24" t="s">
        <v>33</v>
      </c>
      <c r="V19" s="12">
        <v>7531</v>
      </c>
      <c r="W19" s="50" t="s">
        <v>18</v>
      </c>
      <c r="X19" s="28"/>
    </row>
    <row r="20" spans="1:24" ht="15" customHeight="1" x14ac:dyDescent="0.25">
      <c r="A20" s="44">
        <v>65</v>
      </c>
      <c r="B20" s="68" t="s">
        <v>348</v>
      </c>
      <c r="C20" s="82"/>
      <c r="D20" s="69" t="s">
        <v>187</v>
      </c>
      <c r="E20" s="69"/>
      <c r="F20" s="69"/>
      <c r="G20" s="69"/>
      <c r="H20" s="38" t="s">
        <v>349</v>
      </c>
      <c r="I20" s="55" t="s">
        <v>2</v>
      </c>
      <c r="J20" s="77" t="s">
        <v>382</v>
      </c>
      <c r="K20" s="24" t="s">
        <v>19</v>
      </c>
      <c r="L20" s="24" t="s">
        <v>350</v>
      </c>
      <c r="M20" s="23">
        <v>1914</v>
      </c>
      <c r="N20" s="23">
        <v>1631</v>
      </c>
      <c r="O20" s="24" t="s">
        <v>21</v>
      </c>
      <c r="P20" s="24" t="s">
        <v>351</v>
      </c>
      <c r="Q20" s="38" t="s">
        <v>352</v>
      </c>
      <c r="R20" s="26">
        <v>5961</v>
      </c>
      <c r="S20" s="24" t="s">
        <v>353</v>
      </c>
      <c r="T20" s="24" t="s">
        <v>32</v>
      </c>
      <c r="U20" s="24" t="s">
        <v>354</v>
      </c>
      <c r="V20" s="26">
        <v>7966</v>
      </c>
      <c r="W20" s="50" t="s">
        <v>18</v>
      </c>
      <c r="X20" s="28"/>
    </row>
    <row r="21" spans="1:24" ht="15" customHeight="1" x14ac:dyDescent="0.25">
      <c r="A21" s="44">
        <v>12</v>
      </c>
      <c r="B21" s="68" t="s">
        <v>88</v>
      </c>
      <c r="C21" s="82"/>
      <c r="D21" s="69" t="s">
        <v>187</v>
      </c>
      <c r="E21" s="69" t="s">
        <v>414</v>
      </c>
      <c r="F21" s="69"/>
      <c r="G21" s="69"/>
      <c r="H21" s="43" t="s">
        <v>18</v>
      </c>
      <c r="I21" s="55" t="s">
        <v>2</v>
      </c>
      <c r="J21" s="77" t="s">
        <v>382</v>
      </c>
      <c r="K21" s="24" t="s">
        <v>19</v>
      </c>
      <c r="L21" s="25" t="s">
        <v>384</v>
      </c>
      <c r="M21" s="23">
        <v>1900</v>
      </c>
      <c r="N21" s="23">
        <v>800</v>
      </c>
      <c r="O21" s="24" t="s">
        <v>21</v>
      </c>
      <c r="P21" s="24" t="s">
        <v>90</v>
      </c>
      <c r="Q21" s="8" t="s">
        <v>21</v>
      </c>
      <c r="R21" s="26">
        <v>5401</v>
      </c>
      <c r="S21" s="24" t="s">
        <v>91</v>
      </c>
      <c r="T21" s="24" t="s">
        <v>25</v>
      </c>
      <c r="U21" s="25" t="s">
        <v>92</v>
      </c>
      <c r="V21" s="13">
        <v>5918</v>
      </c>
      <c r="W21" s="76" t="s">
        <v>18</v>
      </c>
      <c r="X21" s="28"/>
    </row>
    <row r="22" spans="1:24" ht="15" customHeight="1" x14ac:dyDescent="0.25">
      <c r="A22" s="44">
        <v>15</v>
      </c>
      <c r="B22" s="68" t="s">
        <v>103</v>
      </c>
      <c r="C22" s="83">
        <v>4</v>
      </c>
      <c r="D22" s="69" t="s">
        <v>415</v>
      </c>
      <c r="E22" s="69" t="s">
        <v>414</v>
      </c>
      <c r="F22" s="69"/>
      <c r="G22" s="69"/>
      <c r="H22" s="43" t="s">
        <v>18</v>
      </c>
      <c r="I22" s="7">
        <v>3</v>
      </c>
      <c r="J22" s="7">
        <v>4</v>
      </c>
      <c r="K22" s="24" t="s">
        <v>19</v>
      </c>
      <c r="L22" s="24" t="s">
        <v>77</v>
      </c>
      <c r="M22" s="23">
        <v>1901</v>
      </c>
      <c r="N22" s="23">
        <v>2135</v>
      </c>
      <c r="O22" s="24" t="s">
        <v>21</v>
      </c>
      <c r="P22" s="24" t="s">
        <v>104</v>
      </c>
      <c r="Q22" s="50" t="s">
        <v>18</v>
      </c>
      <c r="R22" s="26">
        <v>6718</v>
      </c>
      <c r="S22" s="24" t="s">
        <v>105</v>
      </c>
      <c r="T22" s="24" t="s">
        <v>106</v>
      </c>
      <c r="U22" s="24" t="s">
        <v>107</v>
      </c>
      <c r="V22" s="12">
        <v>6794</v>
      </c>
      <c r="W22" s="50" t="s">
        <v>108</v>
      </c>
      <c r="X22" s="28"/>
    </row>
    <row r="23" spans="1:24" ht="15" customHeight="1" x14ac:dyDescent="0.25">
      <c r="A23" s="44">
        <v>7</v>
      </c>
      <c r="B23" s="68" t="s">
        <v>55</v>
      </c>
      <c r="C23" s="81"/>
      <c r="D23" s="69" t="s">
        <v>82</v>
      </c>
      <c r="E23" s="69" t="s">
        <v>417</v>
      </c>
      <c r="F23" s="69" t="s">
        <v>117</v>
      </c>
      <c r="G23" s="74" t="s">
        <v>56</v>
      </c>
      <c r="H23" s="43" t="s">
        <v>18</v>
      </c>
      <c r="I23" s="55" t="s">
        <v>2</v>
      </c>
      <c r="J23" s="77" t="s">
        <v>382</v>
      </c>
      <c r="K23" s="24" t="s">
        <v>57</v>
      </c>
      <c r="L23" s="24" t="s">
        <v>58</v>
      </c>
      <c r="M23" s="23">
        <v>1911</v>
      </c>
      <c r="N23" s="23">
        <v>372</v>
      </c>
      <c r="O23" s="24" t="s">
        <v>21</v>
      </c>
      <c r="P23" s="24" t="s">
        <v>59</v>
      </c>
      <c r="Q23" s="51" t="s">
        <v>60</v>
      </c>
      <c r="R23" s="26">
        <v>5354</v>
      </c>
      <c r="S23" s="24" t="s">
        <v>61</v>
      </c>
      <c r="T23" s="24" t="s">
        <v>62</v>
      </c>
      <c r="U23" s="24" t="s">
        <v>63</v>
      </c>
      <c r="V23" s="12">
        <v>7462</v>
      </c>
      <c r="W23" s="50" t="s">
        <v>18</v>
      </c>
      <c r="X23" s="11">
        <v>8274</v>
      </c>
    </row>
    <row r="24" spans="1:24" ht="15" customHeight="1" x14ac:dyDescent="0.25">
      <c r="A24" s="44">
        <v>11</v>
      </c>
      <c r="B24" s="68" t="s">
        <v>81</v>
      </c>
      <c r="C24" s="79"/>
      <c r="D24" s="69" t="s">
        <v>82</v>
      </c>
      <c r="E24" s="69"/>
      <c r="F24" s="69"/>
      <c r="G24" s="69"/>
      <c r="H24" s="43" t="s">
        <v>18</v>
      </c>
      <c r="I24" s="55" t="s">
        <v>2</v>
      </c>
      <c r="J24" s="77" t="s">
        <v>382</v>
      </c>
      <c r="K24" s="24" t="s">
        <v>19</v>
      </c>
      <c r="L24" s="24" t="s">
        <v>83</v>
      </c>
      <c r="M24" s="23">
        <v>1909</v>
      </c>
      <c r="N24" s="23">
        <v>1846</v>
      </c>
      <c r="O24" s="24" t="s">
        <v>84</v>
      </c>
      <c r="P24" s="24" t="s">
        <v>85</v>
      </c>
      <c r="Q24" s="51" t="s">
        <v>86</v>
      </c>
      <c r="R24" s="26">
        <v>5383</v>
      </c>
      <c r="S24" s="24" t="s">
        <v>87</v>
      </c>
      <c r="T24" s="24" t="s">
        <v>25</v>
      </c>
      <c r="U24" s="24" t="s">
        <v>33</v>
      </c>
      <c r="V24" s="12">
        <v>7631</v>
      </c>
      <c r="W24" s="50" t="s">
        <v>18</v>
      </c>
      <c r="X24" s="28"/>
    </row>
    <row r="25" spans="1:24" ht="15" customHeight="1" x14ac:dyDescent="0.25">
      <c r="A25" s="44">
        <v>20</v>
      </c>
      <c r="B25" s="68" t="s">
        <v>132</v>
      </c>
      <c r="C25" s="79"/>
      <c r="D25" s="69" t="s">
        <v>82</v>
      </c>
      <c r="E25" s="69"/>
      <c r="F25" s="69"/>
      <c r="G25" s="69"/>
      <c r="H25" s="43" t="s">
        <v>18</v>
      </c>
      <c r="I25" s="55" t="s">
        <v>2</v>
      </c>
      <c r="J25" s="77" t="s">
        <v>382</v>
      </c>
      <c r="K25" s="24" t="s">
        <v>19</v>
      </c>
      <c r="L25" s="24" t="s">
        <v>133</v>
      </c>
      <c r="M25" s="23">
        <v>1909</v>
      </c>
      <c r="N25" s="23">
        <v>868</v>
      </c>
      <c r="O25" s="24" t="s">
        <v>21</v>
      </c>
      <c r="P25" s="24" t="s">
        <v>134</v>
      </c>
      <c r="Q25" s="50" t="s">
        <v>18</v>
      </c>
      <c r="R25" s="26">
        <v>6008</v>
      </c>
      <c r="S25" s="24" t="s">
        <v>135</v>
      </c>
      <c r="T25" s="24" t="s">
        <v>32</v>
      </c>
      <c r="U25" s="24" t="s">
        <v>136</v>
      </c>
      <c r="V25" s="12">
        <v>7926</v>
      </c>
      <c r="W25" s="50" t="s">
        <v>18</v>
      </c>
      <c r="X25" s="1"/>
    </row>
    <row r="26" spans="1:24" ht="15" customHeight="1" x14ac:dyDescent="0.25">
      <c r="A26" s="44">
        <v>24</v>
      </c>
      <c r="B26" s="68" t="s">
        <v>154</v>
      </c>
      <c r="C26" s="79"/>
      <c r="D26" s="69" t="s">
        <v>82</v>
      </c>
      <c r="E26" s="69"/>
      <c r="F26" s="69"/>
      <c r="G26" s="69"/>
      <c r="H26" s="43" t="s">
        <v>18</v>
      </c>
      <c r="I26" s="55" t="s">
        <v>2</v>
      </c>
      <c r="J26" s="77" t="s">
        <v>382</v>
      </c>
      <c r="K26" s="24" t="s">
        <v>19</v>
      </c>
      <c r="L26" s="24" t="s">
        <v>155</v>
      </c>
      <c r="M26" s="23">
        <v>1912</v>
      </c>
      <c r="N26" s="23">
        <v>1075</v>
      </c>
      <c r="O26" s="24" t="s">
        <v>21</v>
      </c>
      <c r="P26" s="24" t="s">
        <v>156</v>
      </c>
      <c r="Q26" s="40" t="s">
        <v>69</v>
      </c>
      <c r="R26" s="26">
        <v>5516</v>
      </c>
      <c r="S26" s="24" t="s">
        <v>157</v>
      </c>
      <c r="T26" s="24" t="s">
        <v>131</v>
      </c>
      <c r="U26" s="24" t="s">
        <v>143</v>
      </c>
      <c r="V26" s="12">
        <v>6340</v>
      </c>
      <c r="W26" s="50" t="s">
        <v>18</v>
      </c>
      <c r="X26" s="11">
        <v>7509</v>
      </c>
    </row>
    <row r="27" spans="1:24" ht="15" customHeight="1" x14ac:dyDescent="0.25">
      <c r="A27" s="44">
        <v>32</v>
      </c>
      <c r="B27" s="68" t="s">
        <v>191</v>
      </c>
      <c r="C27" s="79"/>
      <c r="D27" s="69" t="s">
        <v>82</v>
      </c>
      <c r="E27" s="69"/>
      <c r="F27" s="69"/>
      <c r="G27" s="69"/>
      <c r="H27" s="43" t="s">
        <v>18</v>
      </c>
      <c r="I27" s="55" t="s">
        <v>2</v>
      </c>
      <c r="J27" s="77" t="s">
        <v>382</v>
      </c>
      <c r="K27" s="24" t="s">
        <v>19</v>
      </c>
      <c r="L27" s="24" t="s">
        <v>192</v>
      </c>
      <c r="M27" s="23">
        <v>1908</v>
      </c>
      <c r="N27" s="23">
        <v>2306</v>
      </c>
      <c r="O27" s="24" t="s">
        <v>21</v>
      </c>
      <c r="P27" s="24" t="s">
        <v>193</v>
      </c>
      <c r="Q27" s="51" t="s">
        <v>194</v>
      </c>
      <c r="R27" s="26">
        <v>5348</v>
      </c>
      <c r="S27" s="24" t="s">
        <v>195</v>
      </c>
      <c r="T27" s="24" t="s">
        <v>148</v>
      </c>
      <c r="U27" s="24" t="s">
        <v>33</v>
      </c>
      <c r="V27" s="12">
        <v>7631</v>
      </c>
      <c r="W27" s="50" t="s">
        <v>18</v>
      </c>
      <c r="X27" s="28"/>
    </row>
    <row r="28" spans="1:24" ht="15" customHeight="1" x14ac:dyDescent="0.25">
      <c r="A28" s="44">
        <v>40</v>
      </c>
      <c r="B28" s="68" t="s">
        <v>232</v>
      </c>
      <c r="C28" s="79"/>
      <c r="D28" s="69" t="s">
        <v>82</v>
      </c>
      <c r="E28" s="69"/>
      <c r="F28" s="69"/>
      <c r="G28" s="69"/>
      <c r="H28" s="43" t="s">
        <v>18</v>
      </c>
      <c r="I28" s="55" t="s">
        <v>2</v>
      </c>
      <c r="J28" s="7">
        <v>12</v>
      </c>
      <c r="K28" s="24" t="s">
        <v>233</v>
      </c>
      <c r="L28" s="24" t="s">
        <v>234</v>
      </c>
      <c r="M28" s="23">
        <v>1913</v>
      </c>
      <c r="N28" s="23">
        <v>2365</v>
      </c>
      <c r="O28" s="24" t="s">
        <v>21</v>
      </c>
      <c r="P28" s="24" t="s">
        <v>235</v>
      </c>
      <c r="Q28" s="50" t="s">
        <v>18</v>
      </c>
      <c r="R28" s="26">
        <v>6846</v>
      </c>
      <c r="S28" s="24" t="s">
        <v>236</v>
      </c>
      <c r="T28" s="24" t="s">
        <v>25</v>
      </c>
      <c r="U28" s="24" t="s">
        <v>33</v>
      </c>
      <c r="V28" s="12">
        <v>7170</v>
      </c>
      <c r="W28" s="8" t="s">
        <v>21</v>
      </c>
      <c r="X28" s="25" t="s">
        <v>237</v>
      </c>
    </row>
    <row r="29" spans="1:24" ht="15" customHeight="1" x14ac:dyDescent="0.25">
      <c r="A29" s="44">
        <v>44</v>
      </c>
      <c r="B29" s="68" t="s">
        <v>252</v>
      </c>
      <c r="C29" s="79"/>
      <c r="D29" s="69" t="s">
        <v>82</v>
      </c>
      <c r="E29" s="69"/>
      <c r="F29" s="69"/>
      <c r="G29" s="69"/>
      <c r="H29" s="43" t="s">
        <v>18</v>
      </c>
      <c r="I29" s="55" t="s">
        <v>2</v>
      </c>
      <c r="J29" s="77" t="s">
        <v>382</v>
      </c>
      <c r="K29" s="24" t="s">
        <v>19</v>
      </c>
      <c r="L29" s="24" t="s">
        <v>83</v>
      </c>
      <c r="M29" s="23">
        <v>1903</v>
      </c>
      <c r="N29" s="23">
        <v>2497</v>
      </c>
      <c r="O29" s="24" t="s">
        <v>21</v>
      </c>
      <c r="P29" s="24" t="s">
        <v>253</v>
      </c>
      <c r="Q29" s="50" t="s">
        <v>18</v>
      </c>
      <c r="R29" s="26">
        <v>5371</v>
      </c>
      <c r="S29" s="24" t="s">
        <v>87</v>
      </c>
      <c r="T29" s="24" t="s">
        <v>25</v>
      </c>
      <c r="U29" s="24" t="s">
        <v>33</v>
      </c>
      <c r="V29" s="12">
        <v>7598</v>
      </c>
      <c r="W29" s="50" t="s">
        <v>18</v>
      </c>
      <c r="X29" s="1"/>
    </row>
    <row r="30" spans="1:24" ht="15" customHeight="1" x14ac:dyDescent="0.25">
      <c r="A30" s="44">
        <v>52</v>
      </c>
      <c r="B30" s="68" t="s">
        <v>283</v>
      </c>
      <c r="C30" s="79"/>
      <c r="D30" s="69" t="s">
        <v>82</v>
      </c>
      <c r="E30" s="69"/>
      <c r="F30" s="69"/>
      <c r="G30" s="69"/>
      <c r="H30" s="43" t="s">
        <v>18</v>
      </c>
      <c r="I30" s="55" t="s">
        <v>2</v>
      </c>
      <c r="J30" s="77" t="s">
        <v>382</v>
      </c>
      <c r="K30" s="24" t="s">
        <v>19</v>
      </c>
      <c r="L30" s="24" t="s">
        <v>188</v>
      </c>
      <c r="M30" s="23">
        <v>1903</v>
      </c>
      <c r="N30" s="23">
        <v>1674</v>
      </c>
      <c r="O30" s="24" t="s">
        <v>84</v>
      </c>
      <c r="P30" s="24" t="s">
        <v>284</v>
      </c>
      <c r="Q30" s="38" t="s">
        <v>285</v>
      </c>
      <c r="R30" s="26">
        <v>5912</v>
      </c>
      <c r="S30" s="24" t="s">
        <v>286</v>
      </c>
      <c r="T30" s="24" t="s">
        <v>32</v>
      </c>
      <c r="U30" s="24" t="s">
        <v>33</v>
      </c>
      <c r="V30" s="12">
        <v>6993</v>
      </c>
      <c r="W30" s="50" t="s">
        <v>18</v>
      </c>
      <c r="X30" s="28"/>
    </row>
    <row r="31" spans="1:24" ht="15" customHeight="1" x14ac:dyDescent="0.25">
      <c r="A31" s="44">
        <v>62</v>
      </c>
      <c r="B31" s="68" t="s">
        <v>332</v>
      </c>
      <c r="C31" s="79"/>
      <c r="D31" s="69" t="s">
        <v>82</v>
      </c>
      <c r="E31" s="69"/>
      <c r="F31" s="69"/>
      <c r="G31" s="69"/>
      <c r="H31" s="29" t="s">
        <v>391</v>
      </c>
      <c r="I31" s="55" t="s">
        <v>2</v>
      </c>
      <c r="J31" s="77" t="s">
        <v>382</v>
      </c>
      <c r="K31" s="24" t="s">
        <v>19</v>
      </c>
      <c r="L31" s="24" t="s">
        <v>333</v>
      </c>
      <c r="M31" s="23">
        <v>1899</v>
      </c>
      <c r="N31" s="23">
        <v>1159</v>
      </c>
      <c r="O31" s="24" t="s">
        <v>334</v>
      </c>
      <c r="P31" s="24" t="s">
        <v>335</v>
      </c>
      <c r="Q31" s="51" t="s">
        <v>336</v>
      </c>
      <c r="R31" s="26">
        <v>5480</v>
      </c>
      <c r="S31" s="24" t="s">
        <v>337</v>
      </c>
      <c r="T31" s="24" t="s">
        <v>148</v>
      </c>
      <c r="U31" s="24" t="s">
        <v>33</v>
      </c>
      <c r="V31" s="26">
        <v>5584</v>
      </c>
      <c r="W31" s="50" t="s">
        <v>18</v>
      </c>
      <c r="X31" s="26">
        <v>7272</v>
      </c>
    </row>
    <row r="32" spans="1:24" ht="15" customHeight="1" x14ac:dyDescent="0.25">
      <c r="A32" s="44">
        <v>69</v>
      </c>
      <c r="B32" s="68" t="s">
        <v>369</v>
      </c>
      <c r="C32" s="80">
        <v>10</v>
      </c>
      <c r="D32" s="69" t="s">
        <v>82</v>
      </c>
      <c r="E32" s="69"/>
      <c r="F32" s="69"/>
      <c r="G32" s="69"/>
      <c r="H32" s="39" t="s">
        <v>79</v>
      </c>
      <c r="I32" s="55" t="s">
        <v>2</v>
      </c>
      <c r="J32" s="77" t="s">
        <v>382</v>
      </c>
      <c r="K32" s="24" t="s">
        <v>19</v>
      </c>
      <c r="L32" s="24" t="s">
        <v>77</v>
      </c>
      <c r="M32" s="23">
        <v>1900</v>
      </c>
      <c r="N32" s="23">
        <v>721</v>
      </c>
      <c r="O32" s="24" t="s">
        <v>21</v>
      </c>
      <c r="P32" s="24" t="s">
        <v>370</v>
      </c>
      <c r="Q32" s="39" t="s">
        <v>79</v>
      </c>
      <c r="R32" s="26">
        <v>5543</v>
      </c>
      <c r="S32" s="24" t="s">
        <v>265</v>
      </c>
      <c r="T32" s="24" t="s">
        <v>25</v>
      </c>
      <c r="U32" s="24" t="s">
        <v>33</v>
      </c>
      <c r="V32" s="26">
        <v>7829</v>
      </c>
      <c r="W32" s="50" t="s">
        <v>18</v>
      </c>
      <c r="X32" s="28"/>
    </row>
    <row r="33" spans="1:24" ht="15" customHeight="1" x14ac:dyDescent="0.25">
      <c r="A33" s="44">
        <v>5</v>
      </c>
      <c r="B33" s="68" t="s">
        <v>44</v>
      </c>
      <c r="C33" s="82"/>
      <c r="D33" s="69" t="s">
        <v>45</v>
      </c>
      <c r="E33" s="69"/>
      <c r="F33" s="69"/>
      <c r="G33" s="69"/>
      <c r="H33" s="43" t="s">
        <v>18</v>
      </c>
      <c r="I33" s="7">
        <v>1</v>
      </c>
      <c r="J33" s="7">
        <v>2</v>
      </c>
      <c r="K33" s="24" t="s">
        <v>19</v>
      </c>
      <c r="L33" s="24" t="s">
        <v>660</v>
      </c>
      <c r="M33" s="23">
        <v>1913</v>
      </c>
      <c r="N33" s="23">
        <v>2267</v>
      </c>
      <c r="O33" s="24" t="s">
        <v>21</v>
      </c>
      <c r="P33" s="24" t="s">
        <v>46</v>
      </c>
      <c r="Q33" s="50" t="s">
        <v>18</v>
      </c>
      <c r="R33" s="26">
        <v>7485</v>
      </c>
      <c r="S33" s="24" t="s">
        <v>18</v>
      </c>
      <c r="T33" s="24" t="s">
        <v>47</v>
      </c>
      <c r="U33" s="24" t="s">
        <v>48</v>
      </c>
      <c r="V33" s="12">
        <v>7485</v>
      </c>
      <c r="W33" s="50" t="s">
        <v>18</v>
      </c>
      <c r="X33" s="28"/>
    </row>
    <row r="34" spans="1:24" ht="15" customHeight="1" x14ac:dyDescent="0.25">
      <c r="A34" s="44">
        <v>10</v>
      </c>
      <c r="B34" s="68" t="s">
        <v>76</v>
      </c>
      <c r="C34" s="82"/>
      <c r="D34" s="69" t="s">
        <v>45</v>
      </c>
      <c r="E34" s="69"/>
      <c r="F34" s="69"/>
      <c r="G34" s="69"/>
      <c r="H34" s="43" t="s">
        <v>18</v>
      </c>
      <c r="I34" s="55" t="s">
        <v>2</v>
      </c>
      <c r="J34" s="77" t="s">
        <v>382</v>
      </c>
      <c r="K34" s="24" t="s">
        <v>19</v>
      </c>
      <c r="L34" s="24" t="s">
        <v>77</v>
      </c>
      <c r="M34" s="23">
        <v>1902</v>
      </c>
      <c r="N34" s="23">
        <v>1234</v>
      </c>
      <c r="O34" s="24" t="s">
        <v>21</v>
      </c>
      <c r="P34" s="24" t="s">
        <v>78</v>
      </c>
      <c r="Q34" s="39" t="s">
        <v>79</v>
      </c>
      <c r="R34" s="26">
        <v>6872</v>
      </c>
      <c r="S34" s="24" t="s">
        <v>80</v>
      </c>
      <c r="T34" s="24" t="s">
        <v>54</v>
      </c>
      <c r="U34" s="24" t="s">
        <v>33</v>
      </c>
      <c r="V34" s="12">
        <v>7027</v>
      </c>
      <c r="W34" s="50" t="s">
        <v>18</v>
      </c>
      <c r="X34" s="11">
        <v>7633</v>
      </c>
    </row>
    <row r="35" spans="1:24" ht="15" customHeight="1" x14ac:dyDescent="0.25">
      <c r="A35" s="44">
        <v>34</v>
      </c>
      <c r="B35" s="68" t="s">
        <v>202</v>
      </c>
      <c r="C35" s="82"/>
      <c r="D35" s="69" t="s">
        <v>45</v>
      </c>
      <c r="E35" s="69"/>
      <c r="F35" s="69"/>
      <c r="G35" s="69"/>
      <c r="H35" s="43" t="s">
        <v>18</v>
      </c>
      <c r="I35" s="55" t="s">
        <v>2</v>
      </c>
      <c r="J35" s="77" t="s">
        <v>382</v>
      </c>
      <c r="K35" s="24" t="s">
        <v>19</v>
      </c>
      <c r="L35" s="24" t="s">
        <v>203</v>
      </c>
      <c r="M35" s="23">
        <v>1914</v>
      </c>
      <c r="N35" s="23">
        <v>1652</v>
      </c>
      <c r="O35" s="24" t="s">
        <v>21</v>
      </c>
      <c r="P35" s="24" t="s">
        <v>204</v>
      </c>
      <c r="Q35" s="8" t="s">
        <v>21</v>
      </c>
      <c r="R35" s="26">
        <v>6174</v>
      </c>
      <c r="S35" s="24" t="s">
        <v>205</v>
      </c>
      <c r="T35" s="24" t="s">
        <v>206</v>
      </c>
      <c r="U35" s="24" t="s">
        <v>143</v>
      </c>
      <c r="V35" s="12">
        <v>6267</v>
      </c>
      <c r="W35" s="50" t="s">
        <v>18</v>
      </c>
      <c r="X35" s="11">
        <v>7670</v>
      </c>
    </row>
    <row r="36" spans="1:24" ht="15" customHeight="1" x14ac:dyDescent="0.25">
      <c r="A36" s="44">
        <v>42</v>
      </c>
      <c r="B36" s="68" t="s">
        <v>243</v>
      </c>
      <c r="C36" s="82"/>
      <c r="D36" s="69" t="s">
        <v>45</v>
      </c>
      <c r="E36" s="69"/>
      <c r="F36" s="69"/>
      <c r="G36" s="69"/>
      <c r="H36" s="43" t="s">
        <v>18</v>
      </c>
      <c r="I36" s="55" t="s">
        <v>2</v>
      </c>
      <c r="J36" s="77" t="s">
        <v>382</v>
      </c>
      <c r="K36" s="24" t="s">
        <v>19</v>
      </c>
      <c r="L36" s="24" t="s">
        <v>244</v>
      </c>
      <c r="M36" s="23">
        <v>1915</v>
      </c>
      <c r="N36" s="23">
        <v>2289</v>
      </c>
      <c r="O36" s="24" t="s">
        <v>21</v>
      </c>
      <c r="P36" s="24" t="s">
        <v>245</v>
      </c>
      <c r="Q36" s="8" t="s">
        <v>21</v>
      </c>
      <c r="R36" s="26">
        <v>6054</v>
      </c>
      <c r="S36" s="24" t="s">
        <v>246</v>
      </c>
      <c r="T36" s="24" t="s">
        <v>32</v>
      </c>
      <c r="U36" s="24" t="s">
        <v>33</v>
      </c>
      <c r="V36" s="12">
        <v>7986</v>
      </c>
      <c r="W36" s="50" t="s">
        <v>18</v>
      </c>
      <c r="X36" s="1"/>
    </row>
    <row r="37" spans="1:24" ht="15" customHeight="1" x14ac:dyDescent="0.25">
      <c r="A37" s="44">
        <v>47</v>
      </c>
      <c r="B37" s="68" t="s">
        <v>263</v>
      </c>
      <c r="C37" s="83">
        <v>5</v>
      </c>
      <c r="D37" s="69" t="s">
        <v>45</v>
      </c>
      <c r="E37" s="69"/>
      <c r="F37" s="69"/>
      <c r="G37" s="69"/>
      <c r="H37" s="43" t="s">
        <v>18</v>
      </c>
      <c r="I37" s="55" t="s">
        <v>2</v>
      </c>
      <c r="J37" s="77" t="s">
        <v>382</v>
      </c>
      <c r="K37" s="24" t="s">
        <v>19</v>
      </c>
      <c r="L37" s="24" t="s">
        <v>35</v>
      </c>
      <c r="M37" s="23">
        <v>1903</v>
      </c>
      <c r="N37" s="23">
        <v>2474</v>
      </c>
      <c r="O37" s="24" t="s">
        <v>21</v>
      </c>
      <c r="P37" s="24" t="s">
        <v>264</v>
      </c>
      <c r="Q37" s="51" t="s">
        <v>120</v>
      </c>
      <c r="R37" s="26">
        <v>5530</v>
      </c>
      <c r="S37" s="24" t="s">
        <v>265</v>
      </c>
      <c r="T37" s="24" t="s">
        <v>25</v>
      </c>
      <c r="U37" s="24" t="s">
        <v>33</v>
      </c>
      <c r="V37" s="12">
        <v>6534</v>
      </c>
      <c r="W37" s="50" t="s">
        <v>18</v>
      </c>
      <c r="X37" s="28"/>
    </row>
    <row r="38" spans="1:24" ht="15" customHeight="1" x14ac:dyDescent="0.25">
      <c r="A38" s="44">
        <v>26</v>
      </c>
      <c r="B38" s="68" t="s">
        <v>163</v>
      </c>
      <c r="C38" s="84"/>
      <c r="D38" s="69" t="s">
        <v>164</v>
      </c>
      <c r="E38" s="69"/>
      <c r="F38" s="69"/>
      <c r="G38" s="69"/>
      <c r="H38" s="43" t="s">
        <v>18</v>
      </c>
      <c r="I38" s="55" t="s">
        <v>2</v>
      </c>
      <c r="J38" s="77" t="s">
        <v>382</v>
      </c>
      <c r="K38" s="24" t="s">
        <v>19</v>
      </c>
      <c r="L38" s="24" t="s">
        <v>165</v>
      </c>
      <c r="M38" s="23">
        <v>1892</v>
      </c>
      <c r="N38" s="23">
        <v>1500</v>
      </c>
      <c r="O38" s="24" t="s">
        <v>21</v>
      </c>
      <c r="P38" s="24" t="s">
        <v>166</v>
      </c>
      <c r="Q38" s="39" t="s">
        <v>79</v>
      </c>
      <c r="R38" s="26">
        <v>5580</v>
      </c>
      <c r="S38" s="24" t="s">
        <v>125</v>
      </c>
      <c r="T38" s="24" t="s">
        <v>25</v>
      </c>
      <c r="U38" s="25" t="s">
        <v>92</v>
      </c>
      <c r="V38" s="12">
        <v>5694</v>
      </c>
      <c r="W38" s="50" t="s">
        <v>18</v>
      </c>
      <c r="X38" s="28"/>
    </row>
    <row r="39" spans="1:24" ht="15" customHeight="1" x14ac:dyDescent="0.25">
      <c r="A39" s="44">
        <v>38</v>
      </c>
      <c r="B39" s="68" t="s">
        <v>224</v>
      </c>
      <c r="C39" s="82"/>
      <c r="D39" s="69" t="s">
        <v>164</v>
      </c>
      <c r="E39" s="69"/>
      <c r="F39" s="69"/>
      <c r="G39" s="69"/>
      <c r="H39" s="43" t="s">
        <v>18</v>
      </c>
      <c r="I39" s="55" t="s">
        <v>2</v>
      </c>
      <c r="J39" s="77" t="s">
        <v>382</v>
      </c>
      <c r="K39" s="24" t="s">
        <v>19</v>
      </c>
      <c r="L39" s="24" t="s">
        <v>192</v>
      </c>
      <c r="M39" s="23">
        <v>1914</v>
      </c>
      <c r="N39" s="23">
        <v>2110</v>
      </c>
      <c r="O39" s="24" t="s">
        <v>21</v>
      </c>
      <c r="P39" s="24" t="s">
        <v>225</v>
      </c>
      <c r="Q39" s="50" t="s">
        <v>18</v>
      </c>
      <c r="R39" s="26">
        <v>5348</v>
      </c>
      <c r="S39" s="24" t="s">
        <v>226</v>
      </c>
      <c r="T39" s="24" t="s">
        <v>148</v>
      </c>
      <c r="U39" s="24" t="s">
        <v>33</v>
      </c>
      <c r="V39" s="12">
        <v>7616</v>
      </c>
      <c r="W39" s="50" t="s">
        <v>18</v>
      </c>
      <c r="X39" s="28"/>
    </row>
    <row r="40" spans="1:24" ht="15" customHeight="1" x14ac:dyDescent="0.25">
      <c r="A40" s="44">
        <v>64</v>
      </c>
      <c r="B40" s="68" t="s">
        <v>344</v>
      </c>
      <c r="C40" s="85">
        <v>3</v>
      </c>
      <c r="D40" s="69" t="s">
        <v>164</v>
      </c>
      <c r="E40" s="69"/>
      <c r="F40" s="69"/>
      <c r="G40" s="69"/>
      <c r="H40" s="39" t="s">
        <v>79</v>
      </c>
      <c r="I40" s="55" t="s">
        <v>2</v>
      </c>
      <c r="J40" s="77" t="s">
        <v>382</v>
      </c>
      <c r="K40" s="24" t="s">
        <v>19</v>
      </c>
      <c r="L40" s="24" t="s">
        <v>41</v>
      </c>
      <c r="M40" s="23">
        <v>1905</v>
      </c>
      <c r="N40" s="23">
        <v>2105</v>
      </c>
      <c r="O40" s="24" t="s">
        <v>21</v>
      </c>
      <c r="P40" s="24" t="s">
        <v>346</v>
      </c>
      <c r="Q40" s="40" t="s">
        <v>69</v>
      </c>
      <c r="R40" s="26">
        <v>6320</v>
      </c>
      <c r="S40" s="24" t="s">
        <v>347</v>
      </c>
      <c r="T40" s="24" t="s">
        <v>25</v>
      </c>
      <c r="U40" s="24" t="s">
        <v>33</v>
      </c>
      <c r="V40" s="26">
        <v>6508</v>
      </c>
      <c r="W40" s="50" t="s">
        <v>18</v>
      </c>
      <c r="X40" s="28"/>
    </row>
    <row r="41" spans="1:24" ht="15" customHeight="1" x14ac:dyDescent="0.25">
      <c r="A41" s="44">
        <v>55</v>
      </c>
      <c r="B41" s="68" t="s">
        <v>295</v>
      </c>
      <c r="C41" s="87">
        <v>1</v>
      </c>
      <c r="D41" s="75" t="s">
        <v>420</v>
      </c>
      <c r="E41" s="74" t="s">
        <v>45</v>
      </c>
      <c r="F41" s="69"/>
      <c r="G41" s="69"/>
      <c r="H41" s="43" t="s">
        <v>18</v>
      </c>
      <c r="I41" s="55" t="s">
        <v>2</v>
      </c>
      <c r="J41" s="77" t="s">
        <v>382</v>
      </c>
      <c r="K41" s="24" t="s">
        <v>57</v>
      </c>
      <c r="L41" s="24" t="s">
        <v>296</v>
      </c>
      <c r="M41" s="23">
        <v>1913</v>
      </c>
      <c r="N41" s="23">
        <v>2427</v>
      </c>
      <c r="O41" s="24" t="s">
        <v>21</v>
      </c>
      <c r="P41" s="24" t="s">
        <v>297</v>
      </c>
      <c r="Q41" s="50" t="s">
        <v>18</v>
      </c>
      <c r="R41" s="26">
        <v>6285</v>
      </c>
      <c r="S41" s="24" t="s">
        <v>298</v>
      </c>
      <c r="T41" s="24" t="s">
        <v>206</v>
      </c>
      <c r="U41" s="24" t="s">
        <v>33</v>
      </c>
      <c r="V41" s="12">
        <v>6428</v>
      </c>
      <c r="W41" s="50" t="s">
        <v>18</v>
      </c>
      <c r="X41" s="28"/>
    </row>
    <row r="42" spans="1:24" ht="15" customHeight="1" x14ac:dyDescent="0.25">
      <c r="A42" s="44">
        <v>18</v>
      </c>
      <c r="B42" s="68" t="s">
        <v>116</v>
      </c>
      <c r="C42" s="84"/>
      <c r="D42" s="69" t="s">
        <v>122</v>
      </c>
      <c r="E42" s="69"/>
      <c r="F42" s="69"/>
      <c r="G42" s="69"/>
      <c r="H42" s="43" t="s">
        <v>18</v>
      </c>
      <c r="I42" s="55" t="s">
        <v>2</v>
      </c>
      <c r="J42" s="77" t="s">
        <v>382</v>
      </c>
      <c r="K42" s="24" t="s">
        <v>19</v>
      </c>
      <c r="L42" s="24" t="s">
        <v>123</v>
      </c>
      <c r="M42" s="23">
        <v>1913</v>
      </c>
      <c r="N42" s="23">
        <v>2313</v>
      </c>
      <c r="O42" s="24" t="s">
        <v>21</v>
      </c>
      <c r="P42" s="24" t="s">
        <v>124</v>
      </c>
      <c r="Q42" s="8" t="s">
        <v>21</v>
      </c>
      <c r="R42" s="26">
        <v>5442</v>
      </c>
      <c r="S42" s="24" t="s">
        <v>125</v>
      </c>
      <c r="T42" s="24" t="s">
        <v>25</v>
      </c>
      <c r="U42" s="24" t="s">
        <v>126</v>
      </c>
      <c r="V42" s="12">
        <v>5447</v>
      </c>
      <c r="W42" s="50" t="s">
        <v>18</v>
      </c>
      <c r="X42" s="28"/>
    </row>
    <row r="43" spans="1:24" ht="15" customHeight="1" x14ac:dyDescent="0.25">
      <c r="A43" s="44">
        <v>33</v>
      </c>
      <c r="B43" s="68" t="s">
        <v>196</v>
      </c>
      <c r="C43" s="82"/>
      <c r="D43" s="69" t="s">
        <v>122</v>
      </c>
      <c r="E43" s="69"/>
      <c r="F43" s="69"/>
      <c r="G43" s="69"/>
      <c r="H43" s="43" t="s">
        <v>18</v>
      </c>
      <c r="I43" s="55" t="s">
        <v>2</v>
      </c>
      <c r="J43" s="77" t="s">
        <v>382</v>
      </c>
      <c r="K43" s="24" t="s">
        <v>197</v>
      </c>
      <c r="L43" s="24" t="s">
        <v>385</v>
      </c>
      <c r="M43" s="23">
        <v>1906</v>
      </c>
      <c r="N43" s="23">
        <v>419</v>
      </c>
      <c r="O43" s="24" t="s">
        <v>21</v>
      </c>
      <c r="P43" s="24" t="s">
        <v>198</v>
      </c>
      <c r="Q43" s="50" t="s">
        <v>18</v>
      </c>
      <c r="R43" s="26">
        <v>5608</v>
      </c>
      <c r="S43" s="24" t="s">
        <v>199</v>
      </c>
      <c r="T43" s="24" t="s">
        <v>200</v>
      </c>
      <c r="U43" s="24" t="s">
        <v>201</v>
      </c>
      <c r="V43" s="12">
        <v>5694</v>
      </c>
      <c r="W43" s="50" t="s">
        <v>18</v>
      </c>
      <c r="X43" s="28"/>
    </row>
    <row r="44" spans="1:24" ht="15" customHeight="1" x14ac:dyDescent="0.25">
      <c r="A44" s="44">
        <v>45</v>
      </c>
      <c r="B44" s="68" t="s">
        <v>254</v>
      </c>
      <c r="C44" s="85">
        <v>3</v>
      </c>
      <c r="D44" s="69" t="s">
        <v>255</v>
      </c>
      <c r="E44" s="69"/>
      <c r="F44" s="69"/>
      <c r="G44" s="69"/>
      <c r="H44" s="43" t="s">
        <v>18</v>
      </c>
      <c r="I44" s="55" t="s">
        <v>2</v>
      </c>
      <c r="J44" s="77" t="s">
        <v>382</v>
      </c>
      <c r="K44" s="24" t="s">
        <v>19</v>
      </c>
      <c r="L44" s="24" t="s">
        <v>256</v>
      </c>
      <c r="M44" s="23">
        <v>1914</v>
      </c>
      <c r="N44" s="23">
        <v>1708</v>
      </c>
      <c r="O44" s="24" t="s">
        <v>21</v>
      </c>
      <c r="P44" s="24" t="s">
        <v>257</v>
      </c>
      <c r="Q44" s="50" t="s">
        <v>18</v>
      </c>
      <c r="R44" s="26">
        <v>6221</v>
      </c>
      <c r="S44" s="24" t="s">
        <v>258</v>
      </c>
      <c r="T44" s="24" t="s">
        <v>259</v>
      </c>
      <c r="U44" s="24" t="s">
        <v>143</v>
      </c>
      <c r="V44" s="12">
        <v>6230</v>
      </c>
      <c r="W44" s="50" t="s">
        <v>18</v>
      </c>
      <c r="X44" s="11">
        <v>6203</v>
      </c>
    </row>
    <row r="45" spans="1:24" ht="15" customHeight="1" x14ac:dyDescent="0.25">
      <c r="A45" s="44">
        <v>2</v>
      </c>
      <c r="B45" s="68" t="s">
        <v>27</v>
      </c>
      <c r="C45" s="78"/>
      <c r="D45" s="69" t="s">
        <v>28</v>
      </c>
      <c r="E45" s="69"/>
      <c r="F45" s="69"/>
      <c r="G45" s="69"/>
      <c r="H45" s="43" t="s">
        <v>18</v>
      </c>
      <c r="I45" s="55" t="s">
        <v>2</v>
      </c>
      <c r="J45" s="77" t="s">
        <v>382</v>
      </c>
      <c r="K45" s="24" t="s">
        <v>19</v>
      </c>
      <c r="L45" s="24" t="s">
        <v>29</v>
      </c>
      <c r="M45" s="23">
        <v>1913</v>
      </c>
      <c r="N45" s="23">
        <v>2261</v>
      </c>
      <c r="O45" s="24" t="s">
        <v>21</v>
      </c>
      <c r="P45" s="24" t="s">
        <v>30</v>
      </c>
      <c r="Q45" s="50" t="s">
        <v>18</v>
      </c>
      <c r="R45" s="26">
        <v>5946</v>
      </c>
      <c r="S45" s="24" t="s">
        <v>31</v>
      </c>
      <c r="T45" s="24" t="s">
        <v>32</v>
      </c>
      <c r="U45" s="24" t="s">
        <v>33</v>
      </c>
      <c r="V45" s="12">
        <v>6658</v>
      </c>
      <c r="W45" s="50" t="s">
        <v>18</v>
      </c>
      <c r="X45" s="28"/>
    </row>
    <row r="46" spans="1:24" ht="15" customHeight="1" x14ac:dyDescent="0.25">
      <c r="A46" s="44">
        <v>9</v>
      </c>
      <c r="B46" s="68" t="s">
        <v>64</v>
      </c>
      <c r="C46" s="79"/>
      <c r="D46" s="69" t="s">
        <v>28</v>
      </c>
      <c r="E46" s="69"/>
      <c r="F46" s="69"/>
      <c r="G46" s="69"/>
      <c r="H46" s="43" t="s">
        <v>18</v>
      </c>
      <c r="I46" s="55" t="s">
        <v>2</v>
      </c>
      <c r="J46" s="77" t="s">
        <v>382</v>
      </c>
      <c r="K46" s="24" t="s">
        <v>19</v>
      </c>
      <c r="L46" s="24" t="s">
        <v>72</v>
      </c>
      <c r="M46" s="23">
        <v>1902</v>
      </c>
      <c r="N46" s="23">
        <v>1105</v>
      </c>
      <c r="O46" s="24" t="s">
        <v>21</v>
      </c>
      <c r="P46" s="24" t="s">
        <v>73</v>
      </c>
      <c r="Q46" s="40" t="s">
        <v>69</v>
      </c>
      <c r="R46" s="26">
        <v>5747</v>
      </c>
      <c r="S46" s="24" t="s">
        <v>74</v>
      </c>
      <c r="T46" s="24" t="s">
        <v>25</v>
      </c>
      <c r="U46" s="24" t="s">
        <v>75</v>
      </c>
      <c r="V46" s="12">
        <v>6194</v>
      </c>
      <c r="W46" s="50" t="s">
        <v>18</v>
      </c>
      <c r="X46" s="11">
        <v>7276</v>
      </c>
    </row>
    <row r="47" spans="1:24" ht="15" customHeight="1" x14ac:dyDescent="0.25">
      <c r="A47" s="44">
        <v>14</v>
      </c>
      <c r="B47" s="68" t="s">
        <v>98</v>
      </c>
      <c r="C47" s="79"/>
      <c r="D47" s="69" t="s">
        <v>28</v>
      </c>
      <c r="E47" s="69"/>
      <c r="F47" s="69"/>
      <c r="G47" s="69"/>
      <c r="H47" s="43" t="s">
        <v>18</v>
      </c>
      <c r="I47" s="55" t="s">
        <v>2</v>
      </c>
      <c r="J47" s="77" t="s">
        <v>382</v>
      </c>
      <c r="K47" s="24" t="s">
        <v>19</v>
      </c>
      <c r="L47" s="24" t="s">
        <v>99</v>
      </c>
      <c r="M47" s="23">
        <v>1909</v>
      </c>
      <c r="N47" s="23">
        <v>857</v>
      </c>
      <c r="O47" s="24" t="s">
        <v>21</v>
      </c>
      <c r="P47" s="24" t="s">
        <v>100</v>
      </c>
      <c r="Q47" s="39" t="s">
        <v>79</v>
      </c>
      <c r="R47" s="26">
        <v>6771</v>
      </c>
      <c r="S47" s="24" t="s">
        <v>101</v>
      </c>
      <c r="T47" s="24" t="s">
        <v>25</v>
      </c>
      <c r="U47" s="24" t="s">
        <v>102</v>
      </c>
      <c r="V47" s="12">
        <v>6890</v>
      </c>
      <c r="W47" s="50" t="s">
        <v>18</v>
      </c>
      <c r="X47" s="28"/>
    </row>
    <row r="48" spans="1:24" ht="15" customHeight="1" x14ac:dyDescent="0.25">
      <c r="A48" s="44">
        <v>28</v>
      </c>
      <c r="B48" s="68" t="s">
        <v>167</v>
      </c>
      <c r="C48" s="79"/>
      <c r="D48" s="69" t="s">
        <v>28</v>
      </c>
      <c r="E48" s="69"/>
      <c r="F48" s="69"/>
      <c r="G48" s="69"/>
      <c r="H48" s="43" t="s">
        <v>18</v>
      </c>
      <c r="I48" s="55" t="s">
        <v>2</v>
      </c>
      <c r="J48" s="7">
        <v>7</v>
      </c>
      <c r="K48" s="24" t="s">
        <v>19</v>
      </c>
      <c r="L48" s="24" t="s">
        <v>173</v>
      </c>
      <c r="M48" s="23">
        <v>1912</v>
      </c>
      <c r="N48" s="23">
        <v>374</v>
      </c>
      <c r="O48" s="24" t="s">
        <v>21</v>
      </c>
      <c r="P48" s="24" t="s">
        <v>174</v>
      </c>
      <c r="Q48" s="50" t="s">
        <v>18</v>
      </c>
      <c r="R48" s="26">
        <v>5644</v>
      </c>
      <c r="S48" s="24" t="s">
        <v>175</v>
      </c>
      <c r="T48" s="24" t="s">
        <v>131</v>
      </c>
      <c r="U48" s="24" t="s">
        <v>33</v>
      </c>
      <c r="V48" s="12">
        <v>6374</v>
      </c>
      <c r="W48" s="8" t="s">
        <v>21</v>
      </c>
      <c r="X48" s="11">
        <v>7394</v>
      </c>
    </row>
    <row r="49" spans="1:24" ht="15" customHeight="1" x14ac:dyDescent="0.25">
      <c r="A49" s="44">
        <v>41</v>
      </c>
      <c r="B49" s="68" t="s">
        <v>238</v>
      </c>
      <c r="C49" s="79"/>
      <c r="D49" s="69" t="s">
        <v>28</v>
      </c>
      <c r="E49" s="69"/>
      <c r="F49" s="69"/>
      <c r="G49" s="69"/>
      <c r="H49" s="43" t="s">
        <v>18</v>
      </c>
      <c r="I49" s="55" t="s">
        <v>2</v>
      </c>
      <c r="J49" s="77" t="s">
        <v>382</v>
      </c>
      <c r="K49" s="24" t="s">
        <v>239</v>
      </c>
      <c r="L49" s="24" t="s">
        <v>240</v>
      </c>
      <c r="M49" s="23">
        <v>1913</v>
      </c>
      <c r="N49" s="23">
        <v>2370</v>
      </c>
      <c r="O49" s="24" t="s">
        <v>21</v>
      </c>
      <c r="P49" s="24" t="s">
        <v>241</v>
      </c>
      <c r="Q49" s="40" t="s">
        <v>69</v>
      </c>
      <c r="R49" s="26">
        <v>6079</v>
      </c>
      <c r="S49" s="24" t="s">
        <v>242</v>
      </c>
      <c r="T49" s="24" t="s">
        <v>206</v>
      </c>
      <c r="U49" s="24" t="s">
        <v>33</v>
      </c>
      <c r="V49" s="12">
        <v>6906</v>
      </c>
      <c r="W49" s="50" t="s">
        <v>18</v>
      </c>
      <c r="X49" s="1"/>
    </row>
    <row r="50" spans="1:24" ht="15" customHeight="1" x14ac:dyDescent="0.25">
      <c r="A50" s="44">
        <v>57</v>
      </c>
      <c r="B50" s="68" t="s">
        <v>303</v>
      </c>
      <c r="C50" s="79"/>
      <c r="D50" s="69" t="s">
        <v>28</v>
      </c>
      <c r="E50" s="69"/>
      <c r="F50" s="69"/>
      <c r="G50" s="69"/>
      <c r="H50" s="43" t="s">
        <v>18</v>
      </c>
      <c r="I50" s="55" t="s">
        <v>2</v>
      </c>
      <c r="J50" s="77" t="s">
        <v>382</v>
      </c>
      <c r="K50" s="24" t="s">
        <v>19</v>
      </c>
      <c r="L50" s="24" t="s">
        <v>304</v>
      </c>
      <c r="M50" s="23">
        <v>1914</v>
      </c>
      <c r="N50" s="23">
        <v>1746</v>
      </c>
      <c r="O50" s="24" t="s">
        <v>21</v>
      </c>
      <c r="P50" s="24" t="s">
        <v>305</v>
      </c>
      <c r="Q50" s="50" t="s">
        <v>18</v>
      </c>
      <c r="R50" s="26">
        <v>5777</v>
      </c>
      <c r="S50" s="24" t="s">
        <v>306</v>
      </c>
      <c r="T50" s="24" t="s">
        <v>25</v>
      </c>
      <c r="U50" s="24" t="s">
        <v>33</v>
      </c>
      <c r="V50" s="12">
        <v>6618</v>
      </c>
      <c r="W50" s="50" t="s">
        <v>18</v>
      </c>
      <c r="X50" s="11">
        <v>8173</v>
      </c>
    </row>
    <row r="51" spans="1:24" ht="15" customHeight="1" x14ac:dyDescent="0.25">
      <c r="A51" s="44">
        <v>59</v>
      </c>
      <c r="B51" s="68" t="s">
        <v>314</v>
      </c>
      <c r="C51" s="79"/>
      <c r="D51" s="69" t="s">
        <v>28</v>
      </c>
      <c r="E51" s="69"/>
      <c r="F51" s="69"/>
      <c r="G51" s="69"/>
      <c r="H51" s="43" t="s">
        <v>18</v>
      </c>
      <c r="I51" s="55" t="s">
        <v>2</v>
      </c>
      <c r="J51" s="77" t="s">
        <v>382</v>
      </c>
      <c r="K51" s="24" t="s">
        <v>66</v>
      </c>
      <c r="L51" s="24" t="s">
        <v>315</v>
      </c>
      <c r="M51" s="23">
        <v>1908</v>
      </c>
      <c r="N51" s="23">
        <v>1582</v>
      </c>
      <c r="O51" s="24" t="s">
        <v>21</v>
      </c>
      <c r="P51" s="24" t="s">
        <v>316</v>
      </c>
      <c r="Q51" s="51" t="s">
        <v>317</v>
      </c>
      <c r="R51" s="26">
        <v>6832</v>
      </c>
      <c r="S51" s="24" t="s">
        <v>318</v>
      </c>
      <c r="T51" s="24" t="s">
        <v>25</v>
      </c>
      <c r="U51" s="24" t="s">
        <v>33</v>
      </c>
      <c r="V51" s="12">
        <v>7304</v>
      </c>
      <c r="W51" s="50" t="s">
        <v>18</v>
      </c>
      <c r="X51" s="28"/>
    </row>
    <row r="52" spans="1:24" ht="15" customHeight="1" x14ac:dyDescent="0.25">
      <c r="A52" s="44">
        <v>25</v>
      </c>
      <c r="B52" s="68" t="s">
        <v>158</v>
      </c>
      <c r="C52" s="79"/>
      <c r="D52" s="69" t="s">
        <v>424</v>
      </c>
      <c r="E52" s="69"/>
      <c r="F52" s="69"/>
      <c r="G52" s="69"/>
      <c r="H52" s="43" t="s">
        <v>18</v>
      </c>
      <c r="I52" s="55" t="s">
        <v>2</v>
      </c>
      <c r="J52" s="77" t="s">
        <v>382</v>
      </c>
      <c r="K52" s="24" t="s">
        <v>19</v>
      </c>
      <c r="L52" s="24" t="s">
        <v>159</v>
      </c>
      <c r="M52" s="23">
        <v>1910</v>
      </c>
      <c r="N52" s="23">
        <v>47</v>
      </c>
      <c r="O52" s="24" t="s">
        <v>21</v>
      </c>
      <c r="P52" s="24" t="s">
        <v>160</v>
      </c>
      <c r="Q52" s="51" t="s">
        <v>161</v>
      </c>
      <c r="R52" s="26">
        <v>5763</v>
      </c>
      <c r="S52" s="24" t="s">
        <v>162</v>
      </c>
      <c r="T52" s="24" t="s">
        <v>38</v>
      </c>
      <c r="U52" s="24" t="s">
        <v>33</v>
      </c>
      <c r="V52" s="12">
        <v>5854</v>
      </c>
      <c r="W52" s="50" t="s">
        <v>18</v>
      </c>
      <c r="X52" s="28"/>
    </row>
    <row r="53" spans="1:24" ht="15" customHeight="1" x14ac:dyDescent="0.25">
      <c r="A53" s="44">
        <v>13</v>
      </c>
      <c r="B53" s="68" t="s">
        <v>93</v>
      </c>
      <c r="C53" s="80">
        <v>9</v>
      </c>
      <c r="D53" s="69" t="s">
        <v>421</v>
      </c>
      <c r="E53" s="69"/>
      <c r="F53" s="69"/>
      <c r="G53" s="69"/>
      <c r="H53" s="43" t="s">
        <v>18</v>
      </c>
      <c r="I53" s="7">
        <v>2</v>
      </c>
      <c r="J53" s="7">
        <v>3</v>
      </c>
      <c r="K53" s="24" t="s">
        <v>19</v>
      </c>
      <c r="L53" s="24" t="s">
        <v>94</v>
      </c>
      <c r="M53" s="23">
        <v>1917</v>
      </c>
      <c r="N53" s="23">
        <v>2610</v>
      </c>
      <c r="O53" s="24" t="s">
        <v>21</v>
      </c>
      <c r="P53" s="24" t="s">
        <v>95</v>
      </c>
      <c r="Q53" s="51" t="s">
        <v>96</v>
      </c>
      <c r="R53" s="26">
        <v>7234</v>
      </c>
      <c r="S53" s="24" t="s">
        <v>18</v>
      </c>
      <c r="T53" s="24" t="s">
        <v>47</v>
      </c>
      <c r="U53" s="24" t="s">
        <v>97</v>
      </c>
      <c r="V53" s="12">
        <v>6962</v>
      </c>
      <c r="W53" s="50" t="s">
        <v>18</v>
      </c>
      <c r="X53" s="28"/>
    </row>
    <row r="54" spans="1:24" ht="15" customHeight="1" x14ac:dyDescent="0.25">
      <c r="A54" s="44">
        <v>35</v>
      </c>
      <c r="B54" s="68" t="s">
        <v>207</v>
      </c>
      <c r="C54" s="86">
        <v>1</v>
      </c>
      <c r="D54" s="74" t="s">
        <v>208</v>
      </c>
      <c r="E54" s="69" t="s">
        <v>117</v>
      </c>
      <c r="F54" s="69"/>
      <c r="G54" s="69"/>
      <c r="H54" s="43" t="s">
        <v>18</v>
      </c>
      <c r="I54" s="7">
        <v>6</v>
      </c>
      <c r="J54" s="7">
        <v>10</v>
      </c>
      <c r="K54" s="24" t="s">
        <v>19</v>
      </c>
      <c r="L54" s="24" t="s">
        <v>58</v>
      </c>
      <c r="M54" s="23">
        <v>1908</v>
      </c>
      <c r="N54" s="23">
        <v>843</v>
      </c>
      <c r="O54" s="24" t="s">
        <v>21</v>
      </c>
      <c r="P54" s="24" t="s">
        <v>209</v>
      </c>
      <c r="Q54" s="38" t="s">
        <v>210</v>
      </c>
      <c r="R54" s="26">
        <v>5547</v>
      </c>
      <c r="S54" s="24" t="s">
        <v>69</v>
      </c>
      <c r="T54" s="24" t="s">
        <v>47</v>
      </c>
      <c r="U54" s="24" t="s">
        <v>211</v>
      </c>
      <c r="V54" s="9" t="s">
        <v>185</v>
      </c>
      <c r="W54" s="40" t="s">
        <v>69</v>
      </c>
      <c r="X54" s="28"/>
    </row>
    <row r="55" spans="1:24" ht="15" customHeight="1" x14ac:dyDescent="0.25">
      <c r="A55" s="44">
        <v>58</v>
      </c>
      <c r="B55" s="68" t="s">
        <v>307</v>
      </c>
      <c r="C55" s="86">
        <v>1</v>
      </c>
      <c r="D55" s="69" t="s">
        <v>425</v>
      </c>
      <c r="E55" s="74" t="s">
        <v>308</v>
      </c>
      <c r="F55" s="69" t="s">
        <v>218</v>
      </c>
      <c r="G55" s="69"/>
      <c r="H55" s="43" t="s">
        <v>18</v>
      </c>
      <c r="I55" s="55" t="s">
        <v>2</v>
      </c>
      <c r="J55" s="77" t="s">
        <v>382</v>
      </c>
      <c r="K55" s="24" t="s">
        <v>19</v>
      </c>
      <c r="L55" s="24" t="s">
        <v>309</v>
      </c>
      <c r="M55" s="23">
        <v>1909</v>
      </c>
      <c r="N55" s="23">
        <v>890</v>
      </c>
      <c r="O55" s="24" t="s">
        <v>21</v>
      </c>
      <c r="P55" s="24" t="s">
        <v>310</v>
      </c>
      <c r="Q55" s="8" t="s">
        <v>21</v>
      </c>
      <c r="R55" s="26">
        <v>5559</v>
      </c>
      <c r="S55" s="24" t="s">
        <v>311</v>
      </c>
      <c r="T55" s="24" t="s">
        <v>312</v>
      </c>
      <c r="U55" s="24" t="s">
        <v>313</v>
      </c>
      <c r="V55" s="12">
        <v>5581</v>
      </c>
      <c r="W55" s="50" t="s">
        <v>18</v>
      </c>
      <c r="X55" s="28"/>
    </row>
    <row r="56" spans="1:24" ht="15" customHeight="1" x14ac:dyDescent="0.25">
      <c r="A56" s="44">
        <v>29</v>
      </c>
      <c r="B56" s="68" t="s">
        <v>167</v>
      </c>
      <c r="C56" s="84"/>
      <c r="D56" s="69" t="s">
        <v>176</v>
      </c>
      <c r="E56" s="69"/>
      <c r="F56" s="69"/>
      <c r="G56" s="69"/>
      <c r="H56" s="43" t="s">
        <v>18</v>
      </c>
      <c r="I56" s="55" t="s">
        <v>2</v>
      </c>
      <c r="J56" s="7">
        <v>8</v>
      </c>
      <c r="K56" s="24" t="s">
        <v>19</v>
      </c>
      <c r="L56" s="24" t="s">
        <v>177</v>
      </c>
      <c r="M56" s="23">
        <v>1900</v>
      </c>
      <c r="N56" s="23">
        <v>981</v>
      </c>
      <c r="O56" s="24" t="s">
        <v>21</v>
      </c>
      <c r="P56" s="24" t="s">
        <v>178</v>
      </c>
      <c r="Q56" s="39" t="s">
        <v>79</v>
      </c>
      <c r="R56" s="26">
        <v>6533</v>
      </c>
      <c r="S56" s="24" t="s">
        <v>179</v>
      </c>
      <c r="T56" s="24" t="s">
        <v>32</v>
      </c>
      <c r="U56" s="24" t="s">
        <v>33</v>
      </c>
      <c r="V56" s="12">
        <v>7979</v>
      </c>
      <c r="W56" s="39" t="s">
        <v>180</v>
      </c>
      <c r="X56" s="28"/>
    </row>
    <row r="57" spans="1:24" ht="15" customHeight="1" x14ac:dyDescent="0.25">
      <c r="A57" s="44">
        <v>46</v>
      </c>
      <c r="B57" s="68" t="s">
        <v>254</v>
      </c>
      <c r="C57" s="82"/>
      <c r="D57" s="69" t="s">
        <v>176</v>
      </c>
      <c r="E57" s="69"/>
      <c r="F57" s="69"/>
      <c r="G57" s="69"/>
      <c r="H57" s="43" t="s">
        <v>18</v>
      </c>
      <c r="I57" s="55" t="s">
        <v>2</v>
      </c>
      <c r="J57" s="77" t="s">
        <v>382</v>
      </c>
      <c r="K57" s="24" t="s">
        <v>150</v>
      </c>
      <c r="L57" s="24" t="s">
        <v>118</v>
      </c>
      <c r="M57" s="23">
        <v>1910</v>
      </c>
      <c r="N57" s="23">
        <v>124</v>
      </c>
      <c r="O57" s="24" t="s">
        <v>21</v>
      </c>
      <c r="P57" s="24" t="s">
        <v>260</v>
      </c>
      <c r="Q57" s="50" t="s">
        <v>18</v>
      </c>
      <c r="R57" s="26">
        <v>5749</v>
      </c>
      <c r="S57" s="24" t="s">
        <v>261</v>
      </c>
      <c r="T57" s="24" t="s">
        <v>38</v>
      </c>
      <c r="U57" s="24" t="s">
        <v>262</v>
      </c>
      <c r="V57" s="12">
        <v>6027</v>
      </c>
      <c r="W57" s="50" t="s">
        <v>18</v>
      </c>
      <c r="X57" s="28"/>
    </row>
    <row r="58" spans="1:24" ht="15" customHeight="1" x14ac:dyDescent="0.25">
      <c r="A58" s="44">
        <v>51</v>
      </c>
      <c r="B58" s="68" t="s">
        <v>279</v>
      </c>
      <c r="C58" s="85">
        <v>3</v>
      </c>
      <c r="D58" s="69" t="s">
        <v>176</v>
      </c>
      <c r="E58" s="69"/>
      <c r="F58" s="69"/>
      <c r="G58" s="69"/>
      <c r="H58" s="43" t="s">
        <v>18</v>
      </c>
      <c r="I58" s="55" t="s">
        <v>2</v>
      </c>
      <c r="J58" s="7">
        <v>13</v>
      </c>
      <c r="K58" s="24" t="s">
        <v>150</v>
      </c>
      <c r="L58" s="24" t="s">
        <v>280</v>
      </c>
      <c r="M58" s="23">
        <v>1900</v>
      </c>
      <c r="N58" s="23">
        <v>915</v>
      </c>
      <c r="O58" s="24" t="s">
        <v>21</v>
      </c>
      <c r="P58" s="24" t="s">
        <v>281</v>
      </c>
      <c r="Q58" s="50" t="s">
        <v>18</v>
      </c>
      <c r="R58" s="26">
        <v>6366</v>
      </c>
      <c r="S58" s="24" t="s">
        <v>282</v>
      </c>
      <c r="T58" s="24" t="s">
        <v>25</v>
      </c>
      <c r="U58" s="24" t="s">
        <v>143</v>
      </c>
      <c r="V58" s="12">
        <v>6764</v>
      </c>
      <c r="W58" s="8" t="s">
        <v>21</v>
      </c>
      <c r="X58" s="28"/>
    </row>
    <row r="59" spans="1:24" ht="15" customHeight="1" x14ac:dyDescent="0.25">
      <c r="A59" s="44">
        <v>68</v>
      </c>
      <c r="B59" s="68" t="s">
        <v>364</v>
      </c>
      <c r="C59" s="86">
        <v>1</v>
      </c>
      <c r="D59" s="69" t="s">
        <v>365</v>
      </c>
      <c r="E59" s="69"/>
      <c r="F59" s="69"/>
      <c r="G59" s="69"/>
      <c r="H59" s="28"/>
      <c r="I59" s="55" t="s">
        <v>2</v>
      </c>
      <c r="J59" s="77" t="s">
        <v>382</v>
      </c>
      <c r="K59" s="24" t="s">
        <v>19</v>
      </c>
      <c r="L59" s="24" t="s">
        <v>366</v>
      </c>
      <c r="M59" s="23">
        <v>1916</v>
      </c>
      <c r="N59" s="23">
        <v>2501</v>
      </c>
      <c r="O59" s="24" t="s">
        <v>21</v>
      </c>
      <c r="P59" s="24" t="s">
        <v>367</v>
      </c>
      <c r="Q59" s="50" t="s">
        <v>18</v>
      </c>
      <c r="R59" s="26">
        <v>6094</v>
      </c>
      <c r="S59" s="24" t="s">
        <v>368</v>
      </c>
      <c r="T59" s="24" t="s">
        <v>32</v>
      </c>
      <c r="U59" s="24" t="s">
        <v>33</v>
      </c>
      <c r="V59" s="26">
        <v>7803</v>
      </c>
      <c r="W59" s="50" t="s">
        <v>18</v>
      </c>
      <c r="X59" s="26">
        <v>8697</v>
      </c>
    </row>
    <row r="60" spans="1:24" ht="15" customHeight="1" x14ac:dyDescent="0.25">
      <c r="A60" s="44">
        <v>4</v>
      </c>
      <c r="B60" s="68" t="s">
        <v>39</v>
      </c>
      <c r="C60" s="86">
        <v>1</v>
      </c>
      <c r="D60" s="69" t="s">
        <v>40</v>
      </c>
      <c r="E60" s="69"/>
      <c r="F60" s="69"/>
      <c r="G60" s="69"/>
      <c r="H60" s="43" t="s">
        <v>18</v>
      </c>
      <c r="I60" s="55" t="s">
        <v>2</v>
      </c>
      <c r="J60" s="77" t="s">
        <v>382</v>
      </c>
      <c r="K60" s="24" t="s">
        <v>19</v>
      </c>
      <c r="L60" s="24" t="s">
        <v>41</v>
      </c>
      <c r="M60" s="23">
        <v>1903</v>
      </c>
      <c r="N60" s="23">
        <v>2413</v>
      </c>
      <c r="O60" s="24" t="s">
        <v>21</v>
      </c>
      <c r="P60" s="24" t="s">
        <v>42</v>
      </c>
      <c r="Q60" s="51" t="s">
        <v>387</v>
      </c>
      <c r="R60" s="26">
        <v>6327</v>
      </c>
      <c r="S60" s="24" t="s">
        <v>43</v>
      </c>
      <c r="T60" s="24" t="s">
        <v>25</v>
      </c>
      <c r="U60" s="24" t="s">
        <v>33</v>
      </c>
      <c r="V60" s="12">
        <v>6489</v>
      </c>
      <c r="W60" s="50" t="s">
        <v>18</v>
      </c>
      <c r="X60" s="11">
        <v>7141</v>
      </c>
    </row>
    <row r="61" spans="1:24" ht="15" customHeight="1" x14ac:dyDescent="0.25">
      <c r="A61" s="44">
        <v>37</v>
      </c>
      <c r="B61" s="68" t="s">
        <v>217</v>
      </c>
      <c r="C61" s="86">
        <v>1</v>
      </c>
      <c r="D61" s="69" t="s">
        <v>218</v>
      </c>
      <c r="E61" s="69"/>
      <c r="F61" s="69"/>
      <c r="G61" s="69"/>
      <c r="H61" s="43" t="s">
        <v>18</v>
      </c>
      <c r="I61" s="55" t="s">
        <v>2</v>
      </c>
      <c r="J61" s="77" t="s">
        <v>382</v>
      </c>
      <c r="K61" s="24" t="s">
        <v>19</v>
      </c>
      <c r="L61" s="24" t="s">
        <v>219</v>
      </c>
      <c r="M61" s="23">
        <v>1911</v>
      </c>
      <c r="N61" s="23">
        <v>445</v>
      </c>
      <c r="O61" s="24" t="s">
        <v>21</v>
      </c>
      <c r="P61" s="24" t="s">
        <v>220</v>
      </c>
      <c r="Q61" s="51" t="s">
        <v>221</v>
      </c>
      <c r="R61" s="26">
        <v>6664</v>
      </c>
      <c r="S61" s="24" t="s">
        <v>658</v>
      </c>
      <c r="T61" s="24" t="s">
        <v>153</v>
      </c>
      <c r="U61" s="24" t="s">
        <v>223</v>
      </c>
      <c r="V61" s="12">
        <v>6858</v>
      </c>
      <c r="W61" s="50" t="s">
        <v>18</v>
      </c>
      <c r="X61" s="28"/>
    </row>
    <row r="62" spans="1:24" ht="15" customHeight="1" x14ac:dyDescent="0.25">
      <c r="A62" s="44">
        <v>1</v>
      </c>
      <c r="B62" s="68" t="s">
        <v>16</v>
      </c>
      <c r="C62" s="78"/>
      <c r="D62" s="69" t="s">
        <v>17</v>
      </c>
      <c r="E62" s="69"/>
      <c r="F62" s="69"/>
      <c r="G62" s="69"/>
      <c r="H62" s="43" t="s">
        <v>18</v>
      </c>
      <c r="I62" s="55" t="s">
        <v>2</v>
      </c>
      <c r="J62" s="77" t="s">
        <v>382</v>
      </c>
      <c r="K62" s="24" t="s">
        <v>19</v>
      </c>
      <c r="L62" s="24" t="s">
        <v>20</v>
      </c>
      <c r="M62" s="23">
        <v>1895</v>
      </c>
      <c r="N62" s="23">
        <v>2700</v>
      </c>
      <c r="O62" s="24" t="s">
        <v>21</v>
      </c>
      <c r="P62" s="24" t="s">
        <v>22</v>
      </c>
      <c r="Q62" s="51" t="s">
        <v>23</v>
      </c>
      <c r="R62" s="26">
        <v>5772</v>
      </c>
      <c r="S62" s="24" t="s">
        <v>24</v>
      </c>
      <c r="T62" s="24" t="s">
        <v>25</v>
      </c>
      <c r="U62" s="24" t="s">
        <v>26</v>
      </c>
      <c r="V62" s="26">
        <v>6661</v>
      </c>
      <c r="W62" s="50" t="s">
        <v>18</v>
      </c>
      <c r="X62" s="11">
        <v>7265</v>
      </c>
    </row>
    <row r="63" spans="1:24" ht="15" customHeight="1" x14ac:dyDescent="0.25">
      <c r="A63" s="44">
        <v>6</v>
      </c>
      <c r="B63" s="68" t="s">
        <v>49</v>
      </c>
      <c r="C63" s="79"/>
      <c r="D63" s="69" t="s">
        <v>17</v>
      </c>
      <c r="E63" s="69"/>
      <c r="F63" s="69"/>
      <c r="G63" s="69"/>
      <c r="H63" s="43" t="s">
        <v>18</v>
      </c>
      <c r="I63" s="55" t="s">
        <v>2</v>
      </c>
      <c r="J63" s="77" t="s">
        <v>382</v>
      </c>
      <c r="K63" s="24" t="s">
        <v>19</v>
      </c>
      <c r="L63" s="24" t="s">
        <v>50</v>
      </c>
      <c r="M63" s="23">
        <v>1917</v>
      </c>
      <c r="N63" s="23">
        <v>2576</v>
      </c>
      <c r="O63" s="24" t="s">
        <v>21</v>
      </c>
      <c r="P63" s="24" t="s">
        <v>51</v>
      </c>
      <c r="Q63" s="51" t="s">
        <v>52</v>
      </c>
      <c r="R63" s="26">
        <v>6776</v>
      </c>
      <c r="S63" s="24" t="s">
        <v>53</v>
      </c>
      <c r="T63" s="24" t="s">
        <v>54</v>
      </c>
      <c r="U63" s="24" t="s">
        <v>33</v>
      </c>
      <c r="V63" s="12">
        <v>6890</v>
      </c>
      <c r="W63" s="50" t="s">
        <v>18</v>
      </c>
      <c r="X63" s="28"/>
    </row>
    <row r="64" spans="1:24" ht="15" customHeight="1" x14ac:dyDescent="0.25">
      <c r="A64" s="44">
        <v>22</v>
      </c>
      <c r="B64" s="68" t="s">
        <v>144</v>
      </c>
      <c r="C64" s="79"/>
      <c r="D64" s="69" t="s">
        <v>17</v>
      </c>
      <c r="E64" s="69"/>
      <c r="F64" s="69"/>
      <c r="G64" s="69"/>
      <c r="H64" s="43" t="s">
        <v>18</v>
      </c>
      <c r="I64" s="55" t="s">
        <v>2</v>
      </c>
      <c r="J64" s="77" t="s">
        <v>382</v>
      </c>
      <c r="K64" s="24" t="s">
        <v>57</v>
      </c>
      <c r="L64" s="24" t="s">
        <v>145</v>
      </c>
      <c r="M64" s="23">
        <v>1910</v>
      </c>
      <c r="N64" s="23">
        <v>2</v>
      </c>
      <c r="O64" s="24" t="s">
        <v>21</v>
      </c>
      <c r="P64" s="24" t="s">
        <v>146</v>
      </c>
      <c r="Q64" s="50" t="s">
        <v>18</v>
      </c>
      <c r="R64" s="26">
        <v>5348</v>
      </c>
      <c r="S64" s="24" t="s">
        <v>147</v>
      </c>
      <c r="T64" s="24" t="s">
        <v>148</v>
      </c>
      <c r="U64" s="24" t="s">
        <v>33</v>
      </c>
      <c r="V64" s="12">
        <v>5504</v>
      </c>
      <c r="W64" s="50" t="s">
        <v>18</v>
      </c>
      <c r="X64" s="28"/>
    </row>
    <row r="65" spans="1:24" ht="15" customHeight="1" x14ac:dyDescent="0.25">
      <c r="A65" s="44">
        <v>23</v>
      </c>
      <c r="B65" s="68" t="s">
        <v>149</v>
      </c>
      <c r="C65" s="79"/>
      <c r="D65" s="69" t="s">
        <v>17</v>
      </c>
      <c r="E65" s="69"/>
      <c r="F65" s="69"/>
      <c r="G65" s="69"/>
      <c r="H65" s="43" t="s">
        <v>18</v>
      </c>
      <c r="I65" s="55" t="s">
        <v>2</v>
      </c>
      <c r="J65" s="77" t="s">
        <v>382</v>
      </c>
      <c r="K65" s="24" t="s">
        <v>150</v>
      </c>
      <c r="L65" s="24" t="s">
        <v>94</v>
      </c>
      <c r="M65" s="23">
        <v>1917</v>
      </c>
      <c r="N65" s="23">
        <v>2625</v>
      </c>
      <c r="O65" s="24" t="s">
        <v>21</v>
      </c>
      <c r="P65" s="24" t="s">
        <v>151</v>
      </c>
      <c r="Q65" s="50" t="s">
        <v>18</v>
      </c>
      <c r="R65" s="26">
        <v>6786</v>
      </c>
      <c r="S65" s="24" t="s">
        <v>152</v>
      </c>
      <c r="T65" s="24" t="s">
        <v>153</v>
      </c>
      <c r="U65" s="24" t="s">
        <v>143</v>
      </c>
      <c r="V65" s="12">
        <v>7185</v>
      </c>
      <c r="W65" s="50" t="s">
        <v>18</v>
      </c>
      <c r="X65" s="28"/>
    </row>
    <row r="66" spans="1:24" ht="15" customHeight="1" x14ac:dyDescent="0.25">
      <c r="A66" s="44">
        <v>30</v>
      </c>
      <c r="B66" s="68" t="s">
        <v>167</v>
      </c>
      <c r="C66" s="79"/>
      <c r="D66" s="69" t="s">
        <v>17</v>
      </c>
      <c r="E66" s="69"/>
      <c r="F66" s="69"/>
      <c r="G66" s="69"/>
      <c r="H66" s="43" t="s">
        <v>18</v>
      </c>
      <c r="I66" s="7">
        <v>5</v>
      </c>
      <c r="J66" s="7">
        <v>9</v>
      </c>
      <c r="K66" s="24" t="s">
        <v>19</v>
      </c>
      <c r="L66" s="24" t="s">
        <v>181</v>
      </c>
      <c r="M66" s="23">
        <v>1911</v>
      </c>
      <c r="N66" s="23">
        <v>416</v>
      </c>
      <c r="O66" s="24" t="s">
        <v>21</v>
      </c>
      <c r="P66" s="24" t="s">
        <v>182</v>
      </c>
      <c r="Q66" s="50" t="s">
        <v>18</v>
      </c>
      <c r="R66" s="26">
        <v>5354</v>
      </c>
      <c r="S66" s="24" t="s">
        <v>183</v>
      </c>
      <c r="T66" s="24" t="s">
        <v>62</v>
      </c>
      <c r="U66" s="24" t="s">
        <v>184</v>
      </c>
      <c r="V66" s="9" t="s">
        <v>185</v>
      </c>
      <c r="W66" s="24" t="s">
        <v>185</v>
      </c>
      <c r="X66" s="28"/>
    </row>
    <row r="67" spans="1:24" ht="15" customHeight="1" x14ac:dyDescent="0.25">
      <c r="A67" s="44">
        <v>36</v>
      </c>
      <c r="B67" s="68" t="s">
        <v>212</v>
      </c>
      <c r="C67" s="79"/>
      <c r="D67" s="69" t="s">
        <v>17</v>
      </c>
      <c r="E67" s="69"/>
      <c r="F67" s="69"/>
      <c r="G67" s="69"/>
      <c r="H67" s="43" t="s">
        <v>18</v>
      </c>
      <c r="I67" s="55" t="s">
        <v>2</v>
      </c>
      <c r="J67" s="77" t="s">
        <v>382</v>
      </c>
      <c r="K67" s="24" t="s">
        <v>19</v>
      </c>
      <c r="L67" s="24" t="s">
        <v>213</v>
      </c>
      <c r="M67" s="23">
        <v>1908</v>
      </c>
      <c r="N67" s="23">
        <v>2212</v>
      </c>
      <c r="O67" s="24" t="s">
        <v>21</v>
      </c>
      <c r="P67" s="24" t="s">
        <v>214</v>
      </c>
      <c r="Q67" s="51" t="s">
        <v>215</v>
      </c>
      <c r="R67" s="26">
        <v>5354</v>
      </c>
      <c r="S67" s="24" t="s">
        <v>216</v>
      </c>
      <c r="T67" s="24" t="s">
        <v>38</v>
      </c>
      <c r="U67" s="24" t="s">
        <v>33</v>
      </c>
      <c r="V67" s="12">
        <v>7531</v>
      </c>
      <c r="W67" s="50" t="s">
        <v>18</v>
      </c>
      <c r="X67" s="11">
        <v>8425</v>
      </c>
    </row>
    <row r="68" spans="1:24" ht="15" customHeight="1" x14ac:dyDescent="0.25">
      <c r="A68" s="44">
        <v>48</v>
      </c>
      <c r="B68" s="68" t="s">
        <v>266</v>
      </c>
      <c r="C68" s="79"/>
      <c r="D68" s="69" t="s">
        <v>17</v>
      </c>
      <c r="E68" s="69"/>
      <c r="F68" s="69"/>
      <c r="G68" s="69"/>
      <c r="H68" s="43" t="s">
        <v>18</v>
      </c>
      <c r="I68" s="55" t="s">
        <v>2</v>
      </c>
      <c r="J68" s="77" t="s">
        <v>382</v>
      </c>
      <c r="K68" s="24" t="s">
        <v>19</v>
      </c>
      <c r="L68" s="24" t="s">
        <v>267</v>
      </c>
      <c r="M68" s="23">
        <v>1909</v>
      </c>
      <c r="N68" s="23">
        <v>466</v>
      </c>
      <c r="O68" s="24" t="s">
        <v>21</v>
      </c>
      <c r="P68" s="24" t="s">
        <v>268</v>
      </c>
      <c r="Q68" s="51" t="s">
        <v>269</v>
      </c>
      <c r="R68" s="26">
        <v>5747</v>
      </c>
      <c r="S68" s="24" t="s">
        <v>270</v>
      </c>
      <c r="T68" s="24" t="s">
        <v>38</v>
      </c>
      <c r="U68" s="24" t="s">
        <v>33</v>
      </c>
      <c r="V68" s="12">
        <v>7986</v>
      </c>
      <c r="W68" s="50" t="s">
        <v>18</v>
      </c>
      <c r="X68" s="28"/>
    </row>
    <row r="69" spans="1:24" ht="15" customHeight="1" x14ac:dyDescent="0.25">
      <c r="A69" s="44">
        <v>54</v>
      </c>
      <c r="B69" s="68" t="s">
        <v>291</v>
      </c>
      <c r="C69" s="79"/>
      <c r="D69" s="69" t="s">
        <v>17</v>
      </c>
      <c r="E69" s="69"/>
      <c r="F69" s="69"/>
      <c r="G69" s="69"/>
      <c r="H69" s="43" t="s">
        <v>18</v>
      </c>
      <c r="I69" s="55" t="s">
        <v>2</v>
      </c>
      <c r="J69" s="77" t="s">
        <v>382</v>
      </c>
      <c r="K69" s="24" t="s">
        <v>19</v>
      </c>
      <c r="L69" s="24" t="s">
        <v>139</v>
      </c>
      <c r="M69" s="23">
        <v>1899</v>
      </c>
      <c r="N69" s="23">
        <v>1372</v>
      </c>
      <c r="O69" s="24" t="s">
        <v>21</v>
      </c>
      <c r="P69" s="24" t="s">
        <v>292</v>
      </c>
      <c r="Q69" s="51" t="s">
        <v>293</v>
      </c>
      <c r="R69" s="26">
        <v>5475</v>
      </c>
      <c r="S69" s="24" t="s">
        <v>294</v>
      </c>
      <c r="T69" s="24" t="s">
        <v>38</v>
      </c>
      <c r="U69" s="24" t="s">
        <v>33</v>
      </c>
      <c r="V69" s="12">
        <v>7455</v>
      </c>
      <c r="W69" s="50" t="s">
        <v>18</v>
      </c>
      <c r="X69" s="28"/>
    </row>
    <row r="70" spans="1:24" ht="15" customHeight="1" x14ac:dyDescent="0.25">
      <c r="A70" s="44">
        <v>56</v>
      </c>
      <c r="B70" s="68" t="s">
        <v>299</v>
      </c>
      <c r="C70" s="79"/>
      <c r="D70" s="69" t="s">
        <v>17</v>
      </c>
      <c r="E70" s="69"/>
      <c r="F70" s="69"/>
      <c r="G70" s="69"/>
      <c r="H70" s="43" t="s">
        <v>18</v>
      </c>
      <c r="I70" s="7">
        <v>7</v>
      </c>
      <c r="J70" s="7">
        <v>14</v>
      </c>
      <c r="K70" s="24" t="s">
        <v>19</v>
      </c>
      <c r="L70" s="24" t="s">
        <v>661</v>
      </c>
      <c r="M70" s="23">
        <v>1918</v>
      </c>
      <c r="N70" s="23">
        <v>1969</v>
      </c>
      <c r="O70" s="24" t="s">
        <v>21</v>
      </c>
      <c r="P70" s="24" t="s">
        <v>300</v>
      </c>
      <c r="Q70" s="51" t="s">
        <v>301</v>
      </c>
      <c r="R70" s="26">
        <v>8155</v>
      </c>
      <c r="S70" s="1" t="s">
        <v>18</v>
      </c>
      <c r="T70" s="24" t="s">
        <v>47</v>
      </c>
      <c r="U70" s="24" t="s">
        <v>302</v>
      </c>
      <c r="V70" s="12">
        <v>8155</v>
      </c>
      <c r="W70" s="50" t="s">
        <v>18</v>
      </c>
      <c r="X70" s="28"/>
    </row>
    <row r="71" spans="1:24" ht="15" customHeight="1" x14ac:dyDescent="0.25">
      <c r="A71" s="44">
        <v>60</v>
      </c>
      <c r="B71" s="68" t="s">
        <v>319</v>
      </c>
      <c r="C71" s="79"/>
      <c r="D71" s="69" t="s">
        <v>17</v>
      </c>
      <c r="E71" s="69"/>
      <c r="F71" s="69"/>
      <c r="G71" s="69"/>
      <c r="H71" s="43" t="s">
        <v>18</v>
      </c>
      <c r="I71" s="7">
        <v>8</v>
      </c>
      <c r="J71" s="7">
        <v>15</v>
      </c>
      <c r="K71" s="24" t="s">
        <v>389</v>
      </c>
      <c r="L71" s="24" t="s">
        <v>320</v>
      </c>
      <c r="M71" s="23">
        <v>1907</v>
      </c>
      <c r="N71" s="23">
        <v>335</v>
      </c>
      <c r="O71" s="24" t="s">
        <v>21</v>
      </c>
      <c r="P71" s="24" t="s">
        <v>321</v>
      </c>
      <c r="Q71" s="8" t="s">
        <v>21</v>
      </c>
      <c r="R71" s="26">
        <v>6557</v>
      </c>
      <c r="S71" s="24" t="s">
        <v>322</v>
      </c>
      <c r="T71" s="24" t="s">
        <v>323</v>
      </c>
      <c r="U71" s="24" t="s">
        <v>324</v>
      </c>
      <c r="V71" s="9" t="s">
        <v>185</v>
      </c>
      <c r="W71" s="14" t="s">
        <v>322</v>
      </c>
      <c r="X71" s="28"/>
    </row>
    <row r="72" spans="1:24" ht="15" customHeight="1" x14ac:dyDescent="0.25">
      <c r="A72" s="44">
        <v>61</v>
      </c>
      <c r="B72" s="68" t="s">
        <v>328</v>
      </c>
      <c r="C72" s="79"/>
      <c r="D72" s="69" t="s">
        <v>17</v>
      </c>
      <c r="E72" s="69"/>
      <c r="F72" s="69"/>
      <c r="G72" s="69"/>
      <c r="H72" s="40" t="s">
        <v>69</v>
      </c>
      <c r="I72" s="55" t="s">
        <v>2</v>
      </c>
      <c r="J72" s="77" t="s">
        <v>382</v>
      </c>
      <c r="K72" s="24" t="s">
        <v>19</v>
      </c>
      <c r="L72" s="24" t="s">
        <v>329</v>
      </c>
      <c r="M72" s="23">
        <v>1900</v>
      </c>
      <c r="N72" s="23">
        <v>754</v>
      </c>
      <c r="O72" s="24" t="s">
        <v>21</v>
      </c>
      <c r="P72" s="24" t="s">
        <v>330</v>
      </c>
      <c r="Q72" s="50" t="s">
        <v>18</v>
      </c>
      <c r="R72" s="26">
        <v>5377</v>
      </c>
      <c r="S72" s="24" t="s">
        <v>331</v>
      </c>
      <c r="T72" s="24" t="s">
        <v>153</v>
      </c>
      <c r="U72" s="24" t="s">
        <v>33</v>
      </c>
      <c r="V72" s="26">
        <v>7517</v>
      </c>
      <c r="W72" s="50" t="s">
        <v>18</v>
      </c>
      <c r="X72" s="28"/>
    </row>
    <row r="73" spans="1:24" ht="15" customHeight="1" x14ac:dyDescent="0.25">
      <c r="A73" s="44">
        <v>63</v>
      </c>
      <c r="B73" s="68" t="s">
        <v>338</v>
      </c>
      <c r="C73" s="79"/>
      <c r="D73" s="69" t="s">
        <v>17</v>
      </c>
      <c r="E73" s="69"/>
      <c r="F73" s="69"/>
      <c r="G73" s="69"/>
      <c r="H73" s="28"/>
      <c r="I73" s="55" t="s">
        <v>2</v>
      </c>
      <c r="J73" s="77" t="s">
        <v>382</v>
      </c>
      <c r="K73" s="24" t="s">
        <v>19</v>
      </c>
      <c r="L73" s="24" t="s">
        <v>339</v>
      </c>
      <c r="M73" s="23">
        <v>1904</v>
      </c>
      <c r="N73" s="23">
        <v>2318</v>
      </c>
      <c r="O73" s="24" t="s">
        <v>21</v>
      </c>
      <c r="P73" s="24" t="s">
        <v>340</v>
      </c>
      <c r="Q73" s="51" t="s">
        <v>341</v>
      </c>
      <c r="R73" s="26">
        <v>5350</v>
      </c>
      <c r="S73" s="24" t="s">
        <v>342</v>
      </c>
      <c r="T73" s="24" t="s">
        <v>32</v>
      </c>
      <c r="U73" s="24" t="s">
        <v>343</v>
      </c>
      <c r="V73" s="26">
        <v>7754</v>
      </c>
      <c r="W73" s="50" t="s">
        <v>18</v>
      </c>
      <c r="X73" s="26">
        <v>8507</v>
      </c>
    </row>
    <row r="74" spans="1:24" ht="15" customHeight="1" x14ac:dyDescent="0.25">
      <c r="A74" s="44">
        <v>16</v>
      </c>
      <c r="B74" s="68" t="s">
        <v>103</v>
      </c>
      <c r="C74" s="79"/>
      <c r="D74" s="69" t="s">
        <v>427</v>
      </c>
      <c r="E74" s="69"/>
      <c r="F74" s="69"/>
      <c r="G74" s="69"/>
      <c r="H74" s="43" t="s">
        <v>18</v>
      </c>
      <c r="I74" s="55" t="s">
        <v>2</v>
      </c>
      <c r="J74" s="7">
        <v>5</v>
      </c>
      <c r="K74" s="24" t="s">
        <v>19</v>
      </c>
      <c r="L74" s="24" t="s">
        <v>77</v>
      </c>
      <c r="M74" s="23">
        <v>1902</v>
      </c>
      <c r="N74" s="23">
        <v>1181</v>
      </c>
      <c r="O74" s="24" t="s">
        <v>21</v>
      </c>
      <c r="P74" s="24" t="s">
        <v>110</v>
      </c>
      <c r="Q74" s="51" t="s">
        <v>111</v>
      </c>
      <c r="R74" s="26">
        <v>5378</v>
      </c>
      <c r="S74" s="24" t="s">
        <v>112</v>
      </c>
      <c r="T74" s="24" t="s">
        <v>113</v>
      </c>
      <c r="U74" s="24" t="s">
        <v>114</v>
      </c>
      <c r="V74" s="12">
        <v>6967</v>
      </c>
      <c r="W74" s="14" t="s">
        <v>115</v>
      </c>
      <c r="X74" s="28"/>
    </row>
    <row r="75" spans="1:24" ht="15" customHeight="1" x14ac:dyDescent="0.25">
      <c r="A75" s="44">
        <v>21</v>
      </c>
      <c r="B75" s="68" t="s">
        <v>137</v>
      </c>
      <c r="C75" s="80">
        <v>14</v>
      </c>
      <c r="D75" s="69" t="s">
        <v>416</v>
      </c>
      <c r="E75" s="74" t="s">
        <v>218</v>
      </c>
      <c r="F75" s="69"/>
      <c r="G75" s="69"/>
      <c r="H75" s="43" t="s">
        <v>18</v>
      </c>
      <c r="I75" s="55" t="s">
        <v>2</v>
      </c>
      <c r="J75" s="77" t="s">
        <v>382</v>
      </c>
      <c r="K75" s="24" t="s">
        <v>19</v>
      </c>
      <c r="L75" s="24" t="s">
        <v>139</v>
      </c>
      <c r="M75" s="23">
        <v>1898</v>
      </c>
      <c r="N75" s="23">
        <v>1108</v>
      </c>
      <c r="O75" s="24" t="s">
        <v>21</v>
      </c>
      <c r="P75" s="24" t="s">
        <v>140</v>
      </c>
      <c r="Q75" s="8" t="s">
        <v>21</v>
      </c>
      <c r="R75" s="26">
        <v>5994</v>
      </c>
      <c r="S75" s="24" t="s">
        <v>141</v>
      </c>
      <c r="T75" s="24" t="s">
        <v>142</v>
      </c>
      <c r="U75" s="24" t="s">
        <v>143</v>
      </c>
      <c r="V75" s="12">
        <v>6097</v>
      </c>
      <c r="W75" s="50" t="s">
        <v>18</v>
      </c>
      <c r="X75" s="11">
        <v>7829</v>
      </c>
    </row>
    <row r="76" spans="1:24" x14ac:dyDescent="0.25">
      <c r="A76" s="46"/>
      <c r="B76" s="19"/>
      <c r="C76" s="71">
        <v>70</v>
      </c>
      <c r="D76" s="19"/>
      <c r="E76" s="71">
        <v>9</v>
      </c>
      <c r="F76" s="71">
        <v>2</v>
      </c>
      <c r="G76" s="71">
        <v>1</v>
      </c>
      <c r="H76" s="27"/>
      <c r="I76" s="57"/>
      <c r="J76" s="57"/>
      <c r="K76" s="19"/>
      <c r="L76" s="19"/>
      <c r="M76" s="20"/>
      <c r="N76" s="20"/>
      <c r="O76" s="19"/>
      <c r="P76" s="19"/>
      <c r="Q76" s="19"/>
      <c r="R76" s="21"/>
      <c r="S76" s="19"/>
      <c r="T76" s="19"/>
      <c r="U76" s="19"/>
      <c r="V76" s="21"/>
      <c r="W76" s="19"/>
      <c r="X76" s="34"/>
    </row>
    <row r="77" spans="1:24" x14ac:dyDescent="0.25">
      <c r="A77" s="47" t="s">
        <v>377</v>
      </c>
      <c r="B77" s="18"/>
      <c r="C77" s="18"/>
      <c r="D77" s="18"/>
      <c r="E77" s="18"/>
      <c r="F77" s="18"/>
      <c r="G77" s="18"/>
      <c r="H77" s="18"/>
      <c r="I77" s="58"/>
      <c r="J77" s="58"/>
      <c r="K77" s="18"/>
      <c r="L77" s="18"/>
      <c r="M77" s="18"/>
      <c r="N77" s="18"/>
      <c r="O77" s="18"/>
      <c r="P77" s="18"/>
      <c r="Q77" s="18"/>
      <c r="R77" s="18"/>
      <c r="S77" s="18"/>
      <c r="T77" s="18"/>
      <c r="U77" s="18"/>
      <c r="V77" s="18"/>
      <c r="W77" s="18"/>
      <c r="X77" s="18"/>
    </row>
    <row r="78" spans="1:24" x14ac:dyDescent="0.25">
      <c r="A78" s="48" t="s">
        <v>379</v>
      </c>
      <c r="B78" s="18"/>
      <c r="C78" s="18"/>
      <c r="D78" s="18"/>
      <c r="E78" s="18"/>
      <c r="F78" s="18"/>
      <c r="G78" s="18"/>
      <c r="H78" s="18"/>
      <c r="I78" s="58"/>
      <c r="J78" s="58"/>
      <c r="K78" s="18"/>
      <c r="L78" s="18"/>
      <c r="M78" s="18"/>
      <c r="N78" s="18"/>
      <c r="O78" s="18"/>
      <c r="P78" s="18"/>
      <c r="Q78" s="18"/>
      <c r="R78" s="18"/>
      <c r="S78" s="18"/>
      <c r="T78" s="18"/>
      <c r="U78" s="18"/>
      <c r="V78" s="18"/>
      <c r="W78" s="18"/>
      <c r="X78" s="18"/>
    </row>
    <row r="79" spans="1:24" s="35" customFormat="1" x14ac:dyDescent="0.25">
      <c r="A79" s="36" t="s">
        <v>607</v>
      </c>
      <c r="E79" s="53"/>
      <c r="F79" s="53"/>
    </row>
    <row r="81" spans="1:19" x14ac:dyDescent="0.25">
      <c r="A81" s="70" t="s">
        <v>411</v>
      </c>
      <c r="B81" s="22" t="s">
        <v>412</v>
      </c>
      <c r="C81" s="70" t="s">
        <v>411</v>
      </c>
      <c r="D81" s="22" t="s">
        <v>413</v>
      </c>
      <c r="E81" s="22" t="s">
        <v>418</v>
      </c>
      <c r="F81" s="22" t="s">
        <v>419</v>
      </c>
      <c r="H81" s="92" t="s">
        <v>695</v>
      </c>
      <c r="I81" s="35"/>
      <c r="J81" s="35"/>
      <c r="K81" s="35"/>
      <c r="L81" s="92" t="s">
        <v>705</v>
      </c>
      <c r="Q81" s="447" t="s">
        <v>703</v>
      </c>
      <c r="R81" s="447"/>
      <c r="S81" s="448"/>
    </row>
    <row r="82" spans="1:19" x14ac:dyDescent="0.25">
      <c r="A82" s="430">
        <v>2</v>
      </c>
      <c r="B82" s="69" t="s">
        <v>248</v>
      </c>
      <c r="C82" s="200">
        <v>1</v>
      </c>
      <c r="D82" s="24" t="s">
        <v>417</v>
      </c>
      <c r="E82" s="69" t="s">
        <v>117</v>
      </c>
      <c r="F82" s="74" t="s">
        <v>56</v>
      </c>
      <c r="H82" s="60" t="s">
        <v>691</v>
      </c>
      <c r="I82" s="60">
        <v>58</v>
      </c>
      <c r="J82" s="419">
        <f>I82/70</f>
        <v>0.82857142857142863</v>
      </c>
      <c r="K82" s="35"/>
      <c r="L82" s="445" t="s">
        <v>662</v>
      </c>
      <c r="M82" s="444" t="s">
        <v>411</v>
      </c>
      <c r="N82" s="444" t="s">
        <v>588</v>
      </c>
      <c r="O82" s="22" t="s">
        <v>412</v>
      </c>
      <c r="P82" s="455" t="s">
        <v>706</v>
      </c>
      <c r="Q82" s="449" t="s">
        <v>662</v>
      </c>
      <c r="R82" s="446" t="s">
        <v>588</v>
      </c>
      <c r="S82" s="442" t="s">
        <v>550</v>
      </c>
    </row>
    <row r="83" spans="1:19" x14ac:dyDescent="0.25">
      <c r="A83" s="86">
        <v>1</v>
      </c>
      <c r="B83" s="69" t="s">
        <v>383</v>
      </c>
      <c r="C83" s="200">
        <v>2</v>
      </c>
      <c r="D83" s="24" t="s">
        <v>414</v>
      </c>
      <c r="E83" s="69" t="s">
        <v>218</v>
      </c>
      <c r="F83" s="420"/>
      <c r="H83" s="60" t="s">
        <v>692</v>
      </c>
      <c r="I83" s="60">
        <v>9</v>
      </c>
      <c r="J83" s="419">
        <f t="shared" ref="J83:J85" si="0">I83/70</f>
        <v>0.12857142857142856</v>
      </c>
      <c r="K83" s="35"/>
      <c r="L83" s="60">
        <v>1</v>
      </c>
      <c r="M83" s="429">
        <v>14</v>
      </c>
      <c r="N83" s="435">
        <f>M83/70</f>
        <v>0.2</v>
      </c>
      <c r="O83" s="69" t="s">
        <v>416</v>
      </c>
      <c r="P83" s="436"/>
      <c r="Q83" s="450">
        <v>1</v>
      </c>
      <c r="R83" s="451">
        <v>5.6000000000000001E-2</v>
      </c>
      <c r="S83" s="450" t="s">
        <v>208</v>
      </c>
    </row>
    <row r="84" spans="1:19" x14ac:dyDescent="0.25">
      <c r="A84" s="86">
        <v>1</v>
      </c>
      <c r="B84" s="69" t="s">
        <v>168</v>
      </c>
      <c r="C84" s="200">
        <v>1</v>
      </c>
      <c r="D84" s="24" t="s">
        <v>117</v>
      </c>
      <c r="E84" s="418"/>
      <c r="F84" s="420"/>
      <c r="H84" s="60" t="s">
        <v>693</v>
      </c>
      <c r="I84" s="60">
        <v>2</v>
      </c>
      <c r="J84" s="419">
        <f t="shared" si="0"/>
        <v>2.8571428571428571E-2</v>
      </c>
      <c r="K84" s="35"/>
      <c r="L84" s="60">
        <v>2</v>
      </c>
      <c r="M84" s="429">
        <v>10</v>
      </c>
      <c r="N84" s="435">
        <f t="shared" ref="N84:N101" si="1">M84/70</f>
        <v>0.14285714285714285</v>
      </c>
      <c r="O84" s="69" t="s">
        <v>82</v>
      </c>
      <c r="P84" s="437"/>
      <c r="Q84" s="450">
        <v>2</v>
      </c>
      <c r="R84" s="451">
        <v>4.8000000000000001E-2</v>
      </c>
      <c r="S84" s="450" t="s">
        <v>17</v>
      </c>
    </row>
    <row r="85" spans="1:19" x14ac:dyDescent="0.25">
      <c r="A85" s="86">
        <v>1</v>
      </c>
      <c r="B85" s="69" t="s">
        <v>360</v>
      </c>
      <c r="C85" s="200">
        <v>1</v>
      </c>
      <c r="D85" s="431" t="s">
        <v>45</v>
      </c>
      <c r="E85" s="418"/>
      <c r="F85" s="420"/>
      <c r="H85" s="60" t="s">
        <v>694</v>
      </c>
      <c r="I85" s="60">
        <v>1</v>
      </c>
      <c r="J85" s="419">
        <f t="shared" si="0"/>
        <v>1.4285714285714285E-2</v>
      </c>
      <c r="K85" s="35"/>
      <c r="L85" s="60">
        <v>3</v>
      </c>
      <c r="M85" s="429">
        <v>9</v>
      </c>
      <c r="N85" s="435">
        <f t="shared" si="1"/>
        <v>0.12857142857142856</v>
      </c>
      <c r="O85" s="69" t="s">
        <v>28</v>
      </c>
      <c r="P85" s="437"/>
      <c r="Q85" s="450">
        <v>3</v>
      </c>
      <c r="R85" s="451">
        <v>4.8000000000000001E-2</v>
      </c>
      <c r="S85" s="450" t="s">
        <v>164</v>
      </c>
    </row>
    <row r="86" spans="1:19" x14ac:dyDescent="0.25">
      <c r="A86" s="429">
        <v>8</v>
      </c>
      <c r="B86" s="69" t="s">
        <v>117</v>
      </c>
      <c r="C86" s="200">
        <v>1</v>
      </c>
      <c r="D86" s="24" t="s">
        <v>122</v>
      </c>
      <c r="E86" s="418"/>
      <c r="F86" s="420"/>
      <c r="H86" s="418" t="s">
        <v>612</v>
      </c>
      <c r="I86" s="418">
        <v>70</v>
      </c>
      <c r="J86" s="420">
        <v>1</v>
      </c>
      <c r="K86" s="35"/>
      <c r="L86" s="60">
        <v>4</v>
      </c>
      <c r="M86" s="429">
        <v>8</v>
      </c>
      <c r="N86" s="435">
        <f t="shared" si="1"/>
        <v>0.11428571428571428</v>
      </c>
      <c r="O86" s="69" t="s">
        <v>117</v>
      </c>
      <c r="P86" s="438">
        <v>0.57999999999999996</v>
      </c>
      <c r="Q86" s="450">
        <v>4</v>
      </c>
      <c r="R86" s="451">
        <v>4.2999999999999997E-2</v>
      </c>
      <c r="S86" s="450" t="s">
        <v>82</v>
      </c>
    </row>
    <row r="87" spans="1:19" s="35" customFormat="1" x14ac:dyDescent="0.25">
      <c r="A87" s="430">
        <v>4</v>
      </c>
      <c r="B87" s="69" t="s">
        <v>415</v>
      </c>
      <c r="C87" s="200">
        <v>1</v>
      </c>
      <c r="D87" s="24" t="s">
        <v>28</v>
      </c>
      <c r="E87" s="418"/>
      <c r="F87" s="420"/>
      <c r="L87" s="60">
        <v>5</v>
      </c>
      <c r="M87" s="430">
        <v>5</v>
      </c>
      <c r="N87" s="439">
        <f t="shared" si="1"/>
        <v>7.1428571428571425E-2</v>
      </c>
      <c r="O87" s="69" t="s">
        <v>45</v>
      </c>
      <c r="P87" s="436"/>
      <c r="Q87" s="450">
        <v>5</v>
      </c>
      <c r="R87" s="451">
        <v>3.5000000000000003E-2</v>
      </c>
      <c r="S87" s="450" t="s">
        <v>187</v>
      </c>
    </row>
    <row r="88" spans="1:19" s="35" customFormat="1" x14ac:dyDescent="0.25">
      <c r="A88" s="429">
        <v>10</v>
      </c>
      <c r="B88" s="69" t="s">
        <v>82</v>
      </c>
      <c r="C88" s="200">
        <v>1</v>
      </c>
      <c r="D88" s="431" t="s">
        <v>308</v>
      </c>
      <c r="E88" s="418"/>
      <c r="F88" s="420"/>
      <c r="L88" s="60">
        <v>6</v>
      </c>
      <c r="M88" s="430">
        <v>4</v>
      </c>
      <c r="N88" s="439">
        <f t="shared" si="1"/>
        <v>5.7142857142857141E-2</v>
      </c>
      <c r="O88" s="69" t="s">
        <v>415</v>
      </c>
      <c r="P88" s="437"/>
      <c r="Q88" s="450">
        <v>6</v>
      </c>
      <c r="R88" s="451">
        <v>3.1E-2</v>
      </c>
      <c r="S88" s="450" t="s">
        <v>701</v>
      </c>
    </row>
    <row r="89" spans="1:19" s="35" customFormat="1" x14ac:dyDescent="0.25">
      <c r="A89" s="430">
        <v>5</v>
      </c>
      <c r="B89" s="69" t="s">
        <v>45</v>
      </c>
      <c r="C89" s="200">
        <v>1</v>
      </c>
      <c r="D89" s="431" t="s">
        <v>218</v>
      </c>
      <c r="E89" s="418"/>
      <c r="F89" s="420"/>
      <c r="L89" s="60">
        <v>7</v>
      </c>
      <c r="M89" s="430">
        <v>3</v>
      </c>
      <c r="N89" s="439">
        <f t="shared" si="1"/>
        <v>4.2857142857142858E-2</v>
      </c>
      <c r="O89" s="69" t="s">
        <v>164</v>
      </c>
      <c r="P89" s="437"/>
      <c r="Q89" s="450">
        <v>7</v>
      </c>
      <c r="R89" s="452">
        <v>0.03</v>
      </c>
      <c r="S89" s="450" t="s">
        <v>425</v>
      </c>
    </row>
    <row r="90" spans="1:19" s="35" customFormat="1" x14ac:dyDescent="0.25">
      <c r="A90" s="430">
        <v>3</v>
      </c>
      <c r="B90" s="69" t="s">
        <v>164</v>
      </c>
      <c r="C90" s="432">
        <v>9</v>
      </c>
      <c r="E90" s="418"/>
      <c r="F90" s="420"/>
      <c r="L90" s="60">
        <v>7</v>
      </c>
      <c r="M90" s="430">
        <v>3</v>
      </c>
      <c r="N90" s="439">
        <f t="shared" si="1"/>
        <v>4.2857142857142858E-2</v>
      </c>
      <c r="O90" s="69" t="s">
        <v>122</v>
      </c>
      <c r="P90" s="437"/>
      <c r="Q90" s="450">
        <v>8</v>
      </c>
      <c r="R90" s="451">
        <v>2.9000000000000001E-2</v>
      </c>
      <c r="S90" s="450" t="s">
        <v>117</v>
      </c>
    </row>
    <row r="91" spans="1:19" s="35" customFormat="1" x14ac:dyDescent="0.25">
      <c r="A91" s="86">
        <v>1</v>
      </c>
      <c r="B91" s="75" t="s">
        <v>420</v>
      </c>
      <c r="L91" s="60">
        <v>7</v>
      </c>
      <c r="M91" s="430">
        <v>3</v>
      </c>
      <c r="N91" s="439">
        <f t="shared" si="1"/>
        <v>4.2857142857142858E-2</v>
      </c>
      <c r="O91" s="69" t="s">
        <v>176</v>
      </c>
      <c r="P91" s="437"/>
      <c r="Q91" s="450">
        <v>9</v>
      </c>
      <c r="R91" s="451">
        <v>2.8000000000000001E-2</v>
      </c>
      <c r="S91" s="450" t="s">
        <v>218</v>
      </c>
    </row>
    <row r="92" spans="1:19" s="35" customFormat="1" x14ac:dyDescent="0.25">
      <c r="A92" s="430">
        <v>3</v>
      </c>
      <c r="B92" s="69" t="s">
        <v>122</v>
      </c>
      <c r="L92" s="60">
        <v>10</v>
      </c>
      <c r="M92" s="430">
        <v>2</v>
      </c>
      <c r="N92" s="439">
        <f t="shared" si="1"/>
        <v>2.8571428571428571E-2</v>
      </c>
      <c r="O92" s="434" t="s">
        <v>248</v>
      </c>
      <c r="P92" s="438">
        <v>0.28999999999999998</v>
      </c>
      <c r="Q92" s="450">
        <v>10</v>
      </c>
      <c r="R92" s="451">
        <v>2.7E-2</v>
      </c>
      <c r="S92" s="450" t="s">
        <v>707</v>
      </c>
    </row>
    <row r="93" spans="1:19" s="35" customFormat="1" x14ac:dyDescent="0.25">
      <c r="A93" s="429">
        <v>9</v>
      </c>
      <c r="B93" s="69" t="s">
        <v>28</v>
      </c>
      <c r="L93" s="60">
        <v>11</v>
      </c>
      <c r="M93" s="86">
        <v>1</v>
      </c>
      <c r="N93" s="440">
        <f t="shared" si="1"/>
        <v>1.4285714285714285E-2</v>
      </c>
      <c r="O93" s="69" t="s">
        <v>383</v>
      </c>
      <c r="P93" s="436"/>
      <c r="Q93" s="446" t="s">
        <v>702</v>
      </c>
      <c r="R93" s="453">
        <v>0.375</v>
      </c>
      <c r="S93" s="443"/>
    </row>
    <row r="94" spans="1:19" s="35" customFormat="1" x14ac:dyDescent="0.25">
      <c r="A94" s="86">
        <v>1</v>
      </c>
      <c r="B94" s="74" t="s">
        <v>208</v>
      </c>
      <c r="L94" s="60"/>
      <c r="M94" s="86">
        <v>1</v>
      </c>
      <c r="N94" s="440">
        <f t="shared" si="1"/>
        <v>1.4285714285714285E-2</v>
      </c>
      <c r="O94" s="69" t="s">
        <v>168</v>
      </c>
      <c r="P94" s="437"/>
      <c r="Q94" s="454" t="s">
        <v>704</v>
      </c>
      <c r="R94" s="454"/>
      <c r="S94" s="454"/>
    </row>
    <row r="95" spans="1:19" s="35" customFormat="1" x14ac:dyDescent="0.25">
      <c r="A95" s="86">
        <v>1</v>
      </c>
      <c r="B95" s="69" t="s">
        <v>425</v>
      </c>
      <c r="L95" s="60"/>
      <c r="M95" s="86">
        <v>1</v>
      </c>
      <c r="N95" s="440">
        <f t="shared" si="1"/>
        <v>1.4285714285714285E-2</v>
      </c>
      <c r="O95" s="69" t="s">
        <v>700</v>
      </c>
      <c r="P95" s="437"/>
    </row>
    <row r="96" spans="1:19" s="35" customFormat="1" x14ac:dyDescent="0.25">
      <c r="A96" s="430">
        <v>3</v>
      </c>
      <c r="B96" s="69" t="s">
        <v>176</v>
      </c>
      <c r="L96" s="60"/>
      <c r="M96" s="86">
        <v>1</v>
      </c>
      <c r="N96" s="440">
        <f t="shared" si="1"/>
        <v>1.4285714285714285E-2</v>
      </c>
      <c r="O96" s="433" t="s">
        <v>420</v>
      </c>
      <c r="P96" s="437"/>
    </row>
    <row r="97" spans="1:16" s="35" customFormat="1" x14ac:dyDescent="0.25">
      <c r="A97" s="86">
        <v>1</v>
      </c>
      <c r="B97" s="69" t="s">
        <v>365</v>
      </c>
      <c r="L97" s="60"/>
      <c r="M97" s="86">
        <v>1</v>
      </c>
      <c r="N97" s="440">
        <f t="shared" si="1"/>
        <v>1.4285714285714285E-2</v>
      </c>
      <c r="O97" s="74" t="s">
        <v>208</v>
      </c>
      <c r="P97" s="437"/>
    </row>
    <row r="98" spans="1:16" s="35" customFormat="1" x14ac:dyDescent="0.25">
      <c r="A98" s="86">
        <v>1</v>
      </c>
      <c r="B98" s="69" t="s">
        <v>40</v>
      </c>
      <c r="D98" s="418"/>
      <c r="E98" s="418"/>
      <c r="F98" s="420"/>
      <c r="L98" s="60"/>
      <c r="M98" s="86">
        <v>1</v>
      </c>
      <c r="N98" s="440">
        <f t="shared" si="1"/>
        <v>1.4285714285714285E-2</v>
      </c>
      <c r="O98" s="69" t="s">
        <v>425</v>
      </c>
      <c r="P98" s="437"/>
    </row>
    <row r="99" spans="1:16" s="35" customFormat="1" x14ac:dyDescent="0.25">
      <c r="A99" s="86">
        <v>1</v>
      </c>
      <c r="B99" s="69" t="s">
        <v>218</v>
      </c>
      <c r="D99" s="418"/>
      <c r="E99" s="418"/>
      <c r="F99" s="420"/>
      <c r="L99" s="60"/>
      <c r="M99" s="86">
        <v>1</v>
      </c>
      <c r="N99" s="440">
        <f t="shared" si="1"/>
        <v>1.4285714285714285E-2</v>
      </c>
      <c r="O99" s="69" t="s">
        <v>365</v>
      </c>
      <c r="P99" s="437"/>
    </row>
    <row r="100" spans="1:16" s="35" customFormat="1" x14ac:dyDescent="0.25">
      <c r="A100" s="429">
        <v>14</v>
      </c>
      <c r="B100" s="69" t="s">
        <v>416</v>
      </c>
      <c r="D100" s="418"/>
      <c r="E100" s="418"/>
      <c r="F100" s="420"/>
      <c r="L100" s="60"/>
      <c r="M100" s="86">
        <v>1</v>
      </c>
      <c r="N100" s="440">
        <f t="shared" si="1"/>
        <v>1.4285714285714285E-2</v>
      </c>
      <c r="O100" s="69" t="s">
        <v>40</v>
      </c>
      <c r="P100" s="437"/>
    </row>
    <row r="101" spans="1:16" s="35" customFormat="1" x14ac:dyDescent="0.25">
      <c r="A101" s="428">
        <v>70</v>
      </c>
      <c r="B101"/>
      <c r="D101" s="418"/>
      <c r="E101" s="418"/>
      <c r="F101" s="420"/>
      <c r="L101" s="60"/>
      <c r="M101" s="86">
        <v>1</v>
      </c>
      <c r="N101" s="440">
        <f t="shared" si="1"/>
        <v>1.4285714285714285E-2</v>
      </c>
      <c r="O101" s="69" t="s">
        <v>218</v>
      </c>
      <c r="P101" s="438">
        <v>0.13</v>
      </c>
    </row>
    <row r="102" spans="1:16" x14ac:dyDescent="0.25">
      <c r="L102" s="35"/>
      <c r="M102" s="428">
        <v>70</v>
      </c>
      <c r="N102" s="441">
        <f>M102/70</f>
        <v>1</v>
      </c>
      <c r="O102" s="35"/>
    </row>
    <row r="150" spans="4:4" x14ac:dyDescent="0.25">
      <c r="D150" s="69"/>
    </row>
    <row r="151" spans="4:4" x14ac:dyDescent="0.25">
      <c r="D151" s="69"/>
    </row>
    <row r="152" spans="4:4" x14ac:dyDescent="0.25">
      <c r="D152" s="69"/>
    </row>
    <row r="153" spans="4:4" x14ac:dyDescent="0.25">
      <c r="D153" s="69"/>
    </row>
    <row r="154" spans="4:4" x14ac:dyDescent="0.25">
      <c r="D154" s="69"/>
    </row>
    <row r="155" spans="4:4" x14ac:dyDescent="0.25">
      <c r="D155" s="69"/>
    </row>
    <row r="156" spans="4:4" x14ac:dyDescent="0.25">
      <c r="D156" s="69"/>
    </row>
    <row r="157" spans="4:4" x14ac:dyDescent="0.25">
      <c r="D157" s="69"/>
    </row>
    <row r="158" spans="4:4" x14ac:dyDescent="0.25">
      <c r="D158" s="69"/>
    </row>
    <row r="159" spans="4:4" x14ac:dyDescent="0.25">
      <c r="D159" s="69"/>
    </row>
    <row r="160" spans="4:4" x14ac:dyDescent="0.25">
      <c r="D160" s="69"/>
    </row>
    <row r="161" spans="4:4" x14ac:dyDescent="0.25">
      <c r="D161" s="69"/>
    </row>
    <row r="162" spans="4:4" x14ac:dyDescent="0.25">
      <c r="D162" s="69"/>
    </row>
    <row r="163" spans="4:4" x14ac:dyDescent="0.25">
      <c r="D163" s="69"/>
    </row>
    <row r="164" spans="4:4" x14ac:dyDescent="0.25">
      <c r="D164" s="69"/>
    </row>
    <row r="165" spans="4:4" x14ac:dyDescent="0.25">
      <c r="D165" s="69"/>
    </row>
    <row r="166" spans="4:4" x14ac:dyDescent="0.25">
      <c r="D166" s="69"/>
    </row>
    <row r="167" spans="4:4" x14ac:dyDescent="0.25">
      <c r="D167" s="69"/>
    </row>
    <row r="168" spans="4:4" x14ac:dyDescent="0.25">
      <c r="D168" s="69"/>
    </row>
    <row r="169" spans="4:4" x14ac:dyDescent="0.25">
      <c r="D169" s="69"/>
    </row>
    <row r="170" spans="4:4" x14ac:dyDescent="0.25">
      <c r="D170" s="69"/>
    </row>
    <row r="171" spans="4:4" x14ac:dyDescent="0.25">
      <c r="D171" s="69"/>
    </row>
    <row r="172" spans="4:4" x14ac:dyDescent="0.25">
      <c r="D172" s="69"/>
    </row>
    <row r="173" spans="4:4" x14ac:dyDescent="0.25">
      <c r="D173" s="69"/>
    </row>
    <row r="174" spans="4:4" x14ac:dyDescent="0.25">
      <c r="D174" s="69"/>
    </row>
    <row r="175" spans="4:4" x14ac:dyDescent="0.25">
      <c r="D175" s="69"/>
    </row>
    <row r="176" spans="4:4" x14ac:dyDescent="0.25">
      <c r="D176" s="69"/>
    </row>
    <row r="177" spans="4:4" x14ac:dyDescent="0.25">
      <c r="D177" s="69"/>
    </row>
    <row r="178" spans="4:4" x14ac:dyDescent="0.25">
      <c r="D178" s="69"/>
    </row>
    <row r="179" spans="4:4" x14ac:dyDescent="0.25">
      <c r="D179" s="69"/>
    </row>
    <row r="180" spans="4:4" x14ac:dyDescent="0.25">
      <c r="D180" s="69"/>
    </row>
    <row r="181" spans="4:4" x14ac:dyDescent="0.25">
      <c r="D181" s="69"/>
    </row>
    <row r="182" spans="4:4" x14ac:dyDescent="0.25">
      <c r="D182" s="69"/>
    </row>
    <row r="183" spans="4:4" x14ac:dyDescent="0.25">
      <c r="D183" s="69"/>
    </row>
    <row r="184" spans="4:4" x14ac:dyDescent="0.25">
      <c r="D184" s="69"/>
    </row>
    <row r="185" spans="4:4" x14ac:dyDescent="0.25">
      <c r="D185" s="69"/>
    </row>
    <row r="186" spans="4:4" x14ac:dyDescent="0.25">
      <c r="D186" s="69"/>
    </row>
    <row r="187" spans="4:4" x14ac:dyDescent="0.25">
      <c r="D187" s="69"/>
    </row>
    <row r="188" spans="4:4" x14ac:dyDescent="0.25">
      <c r="D188" s="69"/>
    </row>
    <row r="189" spans="4:4" x14ac:dyDescent="0.25">
      <c r="D189" s="69"/>
    </row>
    <row r="190" spans="4:4" x14ac:dyDescent="0.25">
      <c r="D190" s="69"/>
    </row>
    <row r="191" spans="4:4" x14ac:dyDescent="0.25">
      <c r="D191" s="69"/>
    </row>
    <row r="192" spans="4:4" x14ac:dyDescent="0.25">
      <c r="D192" s="69"/>
    </row>
    <row r="193" spans="4:4" x14ac:dyDescent="0.25">
      <c r="D193" s="69"/>
    </row>
    <row r="194" spans="4:4" x14ac:dyDescent="0.25">
      <c r="D194" s="69"/>
    </row>
    <row r="195" spans="4:4" x14ac:dyDescent="0.25">
      <c r="D195" s="69"/>
    </row>
    <row r="196" spans="4:4" x14ac:dyDescent="0.25">
      <c r="D196" s="69"/>
    </row>
    <row r="197" spans="4:4" x14ac:dyDescent="0.25">
      <c r="D197" s="69"/>
    </row>
    <row r="198" spans="4:4" x14ac:dyDescent="0.25">
      <c r="D198" s="69"/>
    </row>
    <row r="199" spans="4:4" x14ac:dyDescent="0.25">
      <c r="D199" s="69"/>
    </row>
    <row r="200" spans="4:4" x14ac:dyDescent="0.25">
      <c r="D200" s="69"/>
    </row>
    <row r="201" spans="4:4" x14ac:dyDescent="0.25">
      <c r="D201" s="69"/>
    </row>
    <row r="202" spans="4:4" x14ac:dyDescent="0.25">
      <c r="D202" s="69"/>
    </row>
    <row r="203" spans="4:4" x14ac:dyDescent="0.25">
      <c r="D203" s="69"/>
    </row>
    <row r="204" spans="4:4" x14ac:dyDescent="0.25">
      <c r="D204" s="69"/>
    </row>
    <row r="205" spans="4:4" x14ac:dyDescent="0.25">
      <c r="D205" s="69"/>
    </row>
    <row r="206" spans="4:4" x14ac:dyDescent="0.25">
      <c r="D206" s="69"/>
    </row>
    <row r="207" spans="4:4" x14ac:dyDescent="0.25">
      <c r="D207" s="69"/>
    </row>
    <row r="208" spans="4:4" x14ac:dyDescent="0.25">
      <c r="D208" s="69"/>
    </row>
    <row r="209" spans="4:4" x14ac:dyDescent="0.25">
      <c r="D209" s="69"/>
    </row>
    <row r="210" spans="4:4" x14ac:dyDescent="0.25">
      <c r="D210" s="69"/>
    </row>
  </sheetData>
  <sortState ref="M83:O101">
    <sortCondition descending="1" ref="M82:M100"/>
  </sortState>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2"/>
  <sheetViews>
    <sheetView topLeftCell="A157" workbookViewId="0">
      <selection activeCell="D33" sqref="D33"/>
    </sheetView>
  </sheetViews>
  <sheetFormatPr baseColWidth="10" defaultRowHeight="15" x14ac:dyDescent="0.25"/>
  <cols>
    <col min="1" max="1" width="3.85546875" customWidth="1"/>
    <col min="2" max="2" width="19.28515625" customWidth="1"/>
    <col min="3" max="3" width="19.42578125" customWidth="1"/>
    <col min="5" max="5" width="5.7109375" style="92" customWidth="1"/>
    <col min="6" max="7" width="19.7109375" customWidth="1"/>
    <col min="10" max="10" width="19.140625" customWidth="1"/>
    <col min="12" max="12" width="6.140625" customWidth="1"/>
    <col min="13" max="13" width="9.42578125" customWidth="1"/>
    <col min="14" max="14" width="12.5703125" customWidth="1"/>
    <col min="16" max="16" width="22" customWidth="1"/>
    <col min="17" max="17" width="18.5703125" customWidth="1"/>
    <col min="18" max="18" width="30.42578125" customWidth="1"/>
  </cols>
  <sheetData>
    <row r="1" spans="1:21" ht="18.75" x14ac:dyDescent="0.3">
      <c r="A1" s="41" t="s">
        <v>498</v>
      </c>
      <c r="B1" s="42"/>
      <c r="C1" s="42"/>
      <c r="D1" s="42"/>
      <c r="E1" s="91"/>
      <c r="F1" s="42"/>
      <c r="G1" s="42"/>
      <c r="H1" s="52"/>
      <c r="I1" s="52"/>
      <c r="J1" s="42"/>
      <c r="K1" s="42"/>
      <c r="L1" s="42"/>
      <c r="M1" s="42"/>
      <c r="N1" s="42"/>
      <c r="O1" s="42"/>
      <c r="P1" s="42"/>
      <c r="Q1" s="42"/>
      <c r="R1" s="42"/>
      <c r="S1" s="42"/>
      <c r="T1" s="42"/>
      <c r="U1" s="42"/>
    </row>
    <row r="2" spans="1:21" x14ac:dyDescent="0.25">
      <c r="A2" s="36"/>
      <c r="B2" s="35"/>
      <c r="C2" s="35"/>
      <c r="D2" s="35"/>
      <c r="F2" s="35"/>
      <c r="G2" s="35"/>
      <c r="H2" s="53"/>
      <c r="I2" s="53"/>
      <c r="J2" s="35"/>
      <c r="K2" s="35"/>
      <c r="L2" s="35"/>
      <c r="M2" s="35"/>
      <c r="N2" s="35"/>
      <c r="O2" s="35"/>
      <c r="P2" s="35"/>
      <c r="Q2" s="35"/>
      <c r="R2" s="35"/>
      <c r="S2" s="35"/>
      <c r="T2" s="35"/>
      <c r="U2" s="35"/>
    </row>
    <row r="3" spans="1:21" s="35" customFormat="1" x14ac:dyDescent="0.25">
      <c r="A3" s="36"/>
      <c r="E3" s="92"/>
      <c r="F3" s="35" t="s">
        <v>428</v>
      </c>
      <c r="H3" s="53"/>
      <c r="I3" s="53"/>
    </row>
    <row r="4" spans="1:21" ht="15" customHeight="1" x14ac:dyDescent="0.25">
      <c r="A4" s="59" t="s">
        <v>392</v>
      </c>
      <c r="B4" s="22" t="s">
        <v>0</v>
      </c>
      <c r="C4" s="22" t="s">
        <v>1</v>
      </c>
      <c r="D4" s="22" t="s">
        <v>8</v>
      </c>
      <c r="E4" s="22" t="s">
        <v>411</v>
      </c>
      <c r="F4" s="22" t="s">
        <v>9</v>
      </c>
      <c r="G4" s="22" t="s">
        <v>659</v>
      </c>
      <c r="H4" s="54" t="s">
        <v>381</v>
      </c>
      <c r="I4" s="54" t="s">
        <v>380</v>
      </c>
      <c r="J4" s="22" t="s">
        <v>3</v>
      </c>
      <c r="K4" s="22" t="s">
        <v>386</v>
      </c>
      <c r="L4" s="22" t="s">
        <v>5</v>
      </c>
      <c r="M4" s="22" t="s">
        <v>6</v>
      </c>
      <c r="N4" s="22" t="s">
        <v>7</v>
      </c>
      <c r="O4" s="22" t="s">
        <v>10</v>
      </c>
      <c r="P4" s="22" t="s">
        <v>11</v>
      </c>
      <c r="Q4" s="22" t="s">
        <v>12</v>
      </c>
      <c r="R4" s="22" t="s">
        <v>13</v>
      </c>
      <c r="S4" s="22" t="s">
        <v>14</v>
      </c>
      <c r="T4" s="22" t="s">
        <v>429</v>
      </c>
      <c r="U4" s="22" t="s">
        <v>15</v>
      </c>
    </row>
    <row r="5" spans="1:21" x14ac:dyDescent="0.25">
      <c r="A5" s="44">
        <v>31</v>
      </c>
      <c r="B5" s="24" t="s">
        <v>186</v>
      </c>
      <c r="C5" s="24" t="s">
        <v>187</v>
      </c>
      <c r="D5" s="24" t="s">
        <v>189</v>
      </c>
      <c r="E5" s="22">
        <v>1</v>
      </c>
      <c r="F5" s="51" t="s">
        <v>190</v>
      </c>
      <c r="G5" s="43" t="s">
        <v>18</v>
      </c>
      <c r="H5" s="55" t="s">
        <v>2</v>
      </c>
      <c r="I5" s="77" t="s">
        <v>382</v>
      </c>
      <c r="J5" s="24" t="s">
        <v>19</v>
      </c>
      <c r="K5" s="24" t="s">
        <v>188</v>
      </c>
      <c r="L5" s="23">
        <v>1902</v>
      </c>
      <c r="M5" s="23">
        <v>2499</v>
      </c>
      <c r="N5" s="24" t="s">
        <v>21</v>
      </c>
      <c r="O5" s="26">
        <v>5910</v>
      </c>
      <c r="P5" s="24" t="s">
        <v>179</v>
      </c>
      <c r="Q5" s="24" t="s">
        <v>32</v>
      </c>
      <c r="R5" s="24" t="s">
        <v>33</v>
      </c>
      <c r="S5" s="12">
        <v>7531</v>
      </c>
      <c r="T5" s="50" t="s">
        <v>18</v>
      </c>
      <c r="U5" s="28"/>
    </row>
    <row r="6" spans="1:21" x14ac:dyDescent="0.25">
      <c r="A6" s="44">
        <v>13</v>
      </c>
      <c r="B6" s="24" t="s">
        <v>93</v>
      </c>
      <c r="C6" s="24" t="s">
        <v>388</v>
      </c>
      <c r="D6" s="24" t="s">
        <v>95</v>
      </c>
      <c r="E6" s="22">
        <v>1</v>
      </c>
      <c r="F6" s="51" t="s">
        <v>96</v>
      </c>
      <c r="G6" s="43" t="s">
        <v>18</v>
      </c>
      <c r="H6" s="7">
        <v>2</v>
      </c>
      <c r="I6" s="7">
        <v>3</v>
      </c>
      <c r="J6" s="24" t="s">
        <v>19</v>
      </c>
      <c r="K6" s="24" t="s">
        <v>94</v>
      </c>
      <c r="L6" s="23">
        <v>1917</v>
      </c>
      <c r="M6" s="23">
        <v>2610</v>
      </c>
      <c r="N6" s="24" t="s">
        <v>21</v>
      </c>
      <c r="O6" s="26">
        <v>7234</v>
      </c>
      <c r="P6" s="24" t="s">
        <v>18</v>
      </c>
      <c r="Q6" s="24" t="s">
        <v>47</v>
      </c>
      <c r="R6" s="24" t="s">
        <v>97</v>
      </c>
      <c r="S6" s="12">
        <v>6962</v>
      </c>
      <c r="T6" s="50" t="s">
        <v>18</v>
      </c>
      <c r="U6" s="28"/>
    </row>
    <row r="7" spans="1:21" x14ac:dyDescent="0.25">
      <c r="A7" s="44">
        <v>32</v>
      </c>
      <c r="B7" s="24" t="s">
        <v>191</v>
      </c>
      <c r="C7" s="24" t="s">
        <v>82</v>
      </c>
      <c r="D7" s="24" t="s">
        <v>193</v>
      </c>
      <c r="E7" s="22">
        <v>1</v>
      </c>
      <c r="F7" s="51" t="s">
        <v>194</v>
      </c>
      <c r="G7" s="43" t="s">
        <v>18</v>
      </c>
      <c r="H7" s="55" t="s">
        <v>2</v>
      </c>
      <c r="I7" s="77" t="s">
        <v>382</v>
      </c>
      <c r="J7" s="24" t="s">
        <v>19</v>
      </c>
      <c r="K7" s="24" t="s">
        <v>192</v>
      </c>
      <c r="L7" s="23">
        <v>1908</v>
      </c>
      <c r="M7" s="23">
        <v>2306</v>
      </c>
      <c r="N7" s="24" t="s">
        <v>21</v>
      </c>
      <c r="O7" s="26">
        <v>5348</v>
      </c>
      <c r="P7" s="24" t="s">
        <v>195</v>
      </c>
      <c r="Q7" s="24" t="s">
        <v>148</v>
      </c>
      <c r="R7" s="24" t="s">
        <v>33</v>
      </c>
      <c r="S7" s="12">
        <v>7631</v>
      </c>
      <c r="T7" s="50" t="s">
        <v>18</v>
      </c>
      <c r="U7" s="28"/>
    </row>
    <row r="8" spans="1:21" x14ac:dyDescent="0.25">
      <c r="A8" s="44">
        <v>17</v>
      </c>
      <c r="B8" s="24" t="s">
        <v>116</v>
      </c>
      <c r="C8" s="24" t="s">
        <v>117</v>
      </c>
      <c r="D8" s="24" t="s">
        <v>119</v>
      </c>
      <c r="E8" s="73"/>
      <c r="F8" s="51" t="s">
        <v>120</v>
      </c>
      <c r="G8" s="43" t="s">
        <v>18</v>
      </c>
      <c r="H8" s="7">
        <v>4</v>
      </c>
      <c r="I8" s="7">
        <v>6</v>
      </c>
      <c r="J8" s="24" t="s">
        <v>19</v>
      </c>
      <c r="K8" s="24" t="s">
        <v>118</v>
      </c>
      <c r="L8" s="23">
        <v>1902</v>
      </c>
      <c r="M8" s="23">
        <v>1652</v>
      </c>
      <c r="N8" s="24" t="s">
        <v>21</v>
      </c>
      <c r="O8" s="26">
        <v>7107</v>
      </c>
      <c r="P8" s="24" t="s">
        <v>21</v>
      </c>
      <c r="Q8" s="24" t="s">
        <v>47</v>
      </c>
      <c r="R8" s="24" t="s">
        <v>121</v>
      </c>
      <c r="S8" s="12">
        <v>7172</v>
      </c>
      <c r="T8" s="50" t="s">
        <v>18</v>
      </c>
      <c r="U8" s="28"/>
    </row>
    <row r="9" spans="1:21" x14ac:dyDescent="0.25">
      <c r="A9" s="44">
        <v>47</v>
      </c>
      <c r="B9" s="24" t="s">
        <v>263</v>
      </c>
      <c r="C9" s="24" t="s">
        <v>45</v>
      </c>
      <c r="D9" s="24" t="s">
        <v>264</v>
      </c>
      <c r="E9" s="72">
        <v>2</v>
      </c>
      <c r="F9" s="51" t="s">
        <v>120</v>
      </c>
      <c r="G9" s="43" t="s">
        <v>18</v>
      </c>
      <c r="H9" s="55" t="s">
        <v>2</v>
      </c>
      <c r="I9" s="77" t="s">
        <v>382</v>
      </c>
      <c r="J9" s="24" t="s">
        <v>19</v>
      </c>
      <c r="K9" s="24" t="s">
        <v>35</v>
      </c>
      <c r="L9" s="23">
        <v>1903</v>
      </c>
      <c r="M9" s="23">
        <v>2474</v>
      </c>
      <c r="N9" s="24" t="s">
        <v>21</v>
      </c>
      <c r="O9" s="26">
        <v>5530</v>
      </c>
      <c r="P9" s="24" t="s">
        <v>265</v>
      </c>
      <c r="Q9" s="24" t="s">
        <v>25</v>
      </c>
      <c r="R9" s="24" t="s">
        <v>33</v>
      </c>
      <c r="S9" s="12">
        <v>6534</v>
      </c>
      <c r="T9" s="50" t="s">
        <v>18</v>
      </c>
      <c r="U9" s="28"/>
    </row>
    <row r="10" spans="1:21" ht="15" customHeight="1" x14ac:dyDescent="0.25">
      <c r="A10" s="44">
        <v>63</v>
      </c>
      <c r="B10" s="24" t="s">
        <v>338</v>
      </c>
      <c r="C10" s="24" t="s">
        <v>17</v>
      </c>
      <c r="D10" s="24" t="s">
        <v>340</v>
      </c>
      <c r="E10" s="22">
        <v>1</v>
      </c>
      <c r="F10" s="51" t="s">
        <v>341</v>
      </c>
      <c r="G10" s="28"/>
      <c r="H10" s="55" t="s">
        <v>2</v>
      </c>
      <c r="I10" s="77" t="s">
        <v>382</v>
      </c>
      <c r="J10" s="24" t="s">
        <v>19</v>
      </c>
      <c r="K10" s="24" t="s">
        <v>339</v>
      </c>
      <c r="L10" s="23">
        <v>1904</v>
      </c>
      <c r="M10" s="23">
        <v>2318</v>
      </c>
      <c r="N10" s="24" t="s">
        <v>21</v>
      </c>
      <c r="O10" s="26">
        <v>5350</v>
      </c>
      <c r="P10" s="24" t="s">
        <v>342</v>
      </c>
      <c r="Q10" s="24" t="s">
        <v>32</v>
      </c>
      <c r="R10" s="24" t="s">
        <v>343</v>
      </c>
      <c r="S10" s="26">
        <v>7754</v>
      </c>
      <c r="T10" s="50" t="s">
        <v>18</v>
      </c>
      <c r="U10" s="26">
        <v>8507</v>
      </c>
    </row>
    <row r="11" spans="1:21" ht="15" customHeight="1" x14ac:dyDescent="0.25">
      <c r="A11" s="44">
        <v>62</v>
      </c>
      <c r="B11" s="24" t="s">
        <v>332</v>
      </c>
      <c r="C11" s="24" t="s">
        <v>82</v>
      </c>
      <c r="D11" s="24" t="s">
        <v>335</v>
      </c>
      <c r="E11" s="22">
        <v>1</v>
      </c>
      <c r="F11" s="51" t="s">
        <v>336</v>
      </c>
      <c r="G11" s="29" t="s">
        <v>391</v>
      </c>
      <c r="H11" s="55" t="s">
        <v>2</v>
      </c>
      <c r="I11" s="77" t="s">
        <v>382</v>
      </c>
      <c r="J11" s="24" t="s">
        <v>19</v>
      </c>
      <c r="K11" s="24" t="s">
        <v>333</v>
      </c>
      <c r="L11" s="23">
        <v>1899</v>
      </c>
      <c r="M11" s="23">
        <v>1159</v>
      </c>
      <c r="N11" s="24" t="s">
        <v>334</v>
      </c>
      <c r="O11" s="26">
        <v>5480</v>
      </c>
      <c r="P11" s="24" t="s">
        <v>337</v>
      </c>
      <c r="Q11" s="24" t="s">
        <v>148</v>
      </c>
      <c r="R11" s="24" t="s">
        <v>33</v>
      </c>
      <c r="S11" s="26">
        <v>5584</v>
      </c>
      <c r="T11" s="50" t="s">
        <v>18</v>
      </c>
      <c r="U11" s="26">
        <v>7272</v>
      </c>
    </row>
    <row r="12" spans="1:21" ht="15" customHeight="1" x14ac:dyDescent="0.25">
      <c r="A12" s="44">
        <v>16</v>
      </c>
      <c r="B12" s="24" t="s">
        <v>103</v>
      </c>
      <c r="C12" s="24" t="s">
        <v>109</v>
      </c>
      <c r="D12" s="24" t="s">
        <v>110</v>
      </c>
      <c r="E12" s="22">
        <v>1</v>
      </c>
      <c r="F12" s="51" t="s">
        <v>111</v>
      </c>
      <c r="G12" s="43" t="s">
        <v>18</v>
      </c>
      <c r="H12" s="55" t="s">
        <v>2</v>
      </c>
      <c r="I12" s="7">
        <v>5</v>
      </c>
      <c r="J12" s="24" t="s">
        <v>19</v>
      </c>
      <c r="K12" s="24" t="s">
        <v>77</v>
      </c>
      <c r="L12" s="23">
        <v>1902</v>
      </c>
      <c r="M12" s="23">
        <v>1181</v>
      </c>
      <c r="N12" s="24" t="s">
        <v>21</v>
      </c>
      <c r="O12" s="26">
        <v>5378</v>
      </c>
      <c r="P12" s="24" t="s">
        <v>112</v>
      </c>
      <c r="Q12" s="24" t="s">
        <v>113</v>
      </c>
      <c r="R12" s="24" t="s">
        <v>114</v>
      </c>
      <c r="S12" s="12">
        <v>6967</v>
      </c>
      <c r="T12" s="14" t="s">
        <v>115</v>
      </c>
      <c r="U12" s="28"/>
    </row>
    <row r="13" spans="1:21" ht="15" customHeight="1" x14ac:dyDescent="0.25">
      <c r="A13" s="44">
        <v>59</v>
      </c>
      <c r="B13" s="24" t="s">
        <v>314</v>
      </c>
      <c r="C13" s="24" t="s">
        <v>28</v>
      </c>
      <c r="D13" s="24" t="s">
        <v>316</v>
      </c>
      <c r="E13" s="70">
        <v>1</v>
      </c>
      <c r="F13" s="51" t="s">
        <v>317</v>
      </c>
      <c r="G13" s="43" t="s">
        <v>18</v>
      </c>
      <c r="H13" s="55" t="s">
        <v>2</v>
      </c>
      <c r="I13" s="77" t="s">
        <v>382</v>
      </c>
      <c r="J13" s="24" t="s">
        <v>66</v>
      </c>
      <c r="K13" s="24" t="s">
        <v>315</v>
      </c>
      <c r="L13" s="23">
        <v>1908</v>
      </c>
      <c r="M13" s="23">
        <v>1582</v>
      </c>
      <c r="N13" s="24" t="s">
        <v>21</v>
      </c>
      <c r="O13" s="26">
        <v>6832</v>
      </c>
      <c r="P13" s="24" t="s">
        <v>318</v>
      </c>
      <c r="Q13" s="24" t="s">
        <v>25</v>
      </c>
      <c r="R13" s="24" t="s">
        <v>33</v>
      </c>
      <c r="S13" s="12">
        <v>7304</v>
      </c>
      <c r="T13" s="50" t="s">
        <v>18</v>
      </c>
      <c r="U13" s="28"/>
    </row>
    <row r="14" spans="1:21" ht="15" customHeight="1" x14ac:dyDescent="0.25">
      <c r="A14" s="44">
        <v>8</v>
      </c>
      <c r="B14" s="24" t="s">
        <v>64</v>
      </c>
      <c r="C14" s="24" t="s">
        <v>410</v>
      </c>
      <c r="D14" s="68" t="s">
        <v>68</v>
      </c>
      <c r="E14" s="70"/>
      <c r="F14" s="89" t="s">
        <v>69</v>
      </c>
      <c r="G14" s="43" t="s">
        <v>18</v>
      </c>
      <c r="H14" s="55" t="s">
        <v>2</v>
      </c>
      <c r="I14" s="77" t="s">
        <v>382</v>
      </c>
      <c r="J14" s="24" t="s">
        <v>66</v>
      </c>
      <c r="K14" s="24" t="s">
        <v>67</v>
      </c>
      <c r="L14" s="23">
        <v>1910</v>
      </c>
      <c r="M14" s="23">
        <v>80</v>
      </c>
      <c r="N14" s="24" t="s">
        <v>21</v>
      </c>
      <c r="O14" s="26">
        <v>5354</v>
      </c>
      <c r="P14" s="24" t="s">
        <v>70</v>
      </c>
      <c r="Q14" s="24" t="s">
        <v>62</v>
      </c>
      <c r="R14" s="24" t="s">
        <v>71</v>
      </c>
      <c r="S14" s="12">
        <v>5910</v>
      </c>
      <c r="T14" s="50" t="s">
        <v>18</v>
      </c>
      <c r="U14" s="28"/>
    </row>
    <row r="15" spans="1:21" ht="15" customHeight="1" x14ac:dyDescent="0.25">
      <c r="A15" s="44">
        <v>9</v>
      </c>
      <c r="B15" s="24" t="s">
        <v>64</v>
      </c>
      <c r="C15" s="24" t="s">
        <v>28</v>
      </c>
      <c r="D15" s="68" t="s">
        <v>73</v>
      </c>
      <c r="E15" s="73"/>
      <c r="F15" s="89" t="s">
        <v>69</v>
      </c>
      <c r="G15" s="43" t="s">
        <v>18</v>
      </c>
      <c r="H15" s="55" t="s">
        <v>2</v>
      </c>
      <c r="I15" s="77" t="s">
        <v>382</v>
      </c>
      <c r="J15" s="24" t="s">
        <v>19</v>
      </c>
      <c r="K15" s="24" t="s">
        <v>72</v>
      </c>
      <c r="L15" s="23">
        <v>1902</v>
      </c>
      <c r="M15" s="23">
        <v>1105</v>
      </c>
      <c r="N15" s="24" t="s">
        <v>21</v>
      </c>
      <c r="O15" s="26">
        <v>5747</v>
      </c>
      <c r="P15" s="24" t="s">
        <v>74</v>
      </c>
      <c r="Q15" s="24" t="s">
        <v>25</v>
      </c>
      <c r="R15" s="24" t="s">
        <v>75</v>
      </c>
      <c r="S15" s="12">
        <v>6194</v>
      </c>
      <c r="T15" s="50" t="s">
        <v>18</v>
      </c>
      <c r="U15" s="11">
        <v>7276</v>
      </c>
    </row>
    <row r="16" spans="1:21" ht="15" customHeight="1" x14ac:dyDescent="0.25">
      <c r="A16" s="44">
        <v>24</v>
      </c>
      <c r="B16" s="24" t="s">
        <v>154</v>
      </c>
      <c r="C16" s="24" t="s">
        <v>82</v>
      </c>
      <c r="D16" s="68" t="s">
        <v>156</v>
      </c>
      <c r="E16" s="73"/>
      <c r="F16" s="89" t="s">
        <v>69</v>
      </c>
      <c r="G16" s="43" t="s">
        <v>18</v>
      </c>
      <c r="H16" s="55" t="s">
        <v>2</v>
      </c>
      <c r="I16" s="77" t="s">
        <v>382</v>
      </c>
      <c r="J16" s="24" t="s">
        <v>19</v>
      </c>
      <c r="K16" s="24" t="s">
        <v>155</v>
      </c>
      <c r="L16" s="23">
        <v>1912</v>
      </c>
      <c r="M16" s="23">
        <v>1075</v>
      </c>
      <c r="N16" s="24" t="s">
        <v>21</v>
      </c>
      <c r="O16" s="26">
        <v>5516</v>
      </c>
      <c r="P16" s="24" t="s">
        <v>157</v>
      </c>
      <c r="Q16" s="24" t="s">
        <v>131</v>
      </c>
      <c r="R16" s="24" t="s">
        <v>143</v>
      </c>
      <c r="S16" s="12">
        <v>6340</v>
      </c>
      <c r="T16" s="50" t="s">
        <v>18</v>
      </c>
      <c r="U16" s="11">
        <v>7509</v>
      </c>
    </row>
    <row r="17" spans="1:21" ht="15" customHeight="1" x14ac:dyDescent="0.25">
      <c r="A17" s="44">
        <v>41</v>
      </c>
      <c r="B17" s="24" t="s">
        <v>238</v>
      </c>
      <c r="C17" s="24" t="s">
        <v>28</v>
      </c>
      <c r="D17" s="68" t="s">
        <v>241</v>
      </c>
      <c r="E17" s="73"/>
      <c r="F17" s="89" t="s">
        <v>69</v>
      </c>
      <c r="G17" s="43" t="s">
        <v>18</v>
      </c>
      <c r="H17" s="55" t="s">
        <v>2</v>
      </c>
      <c r="I17" s="77" t="s">
        <v>382</v>
      </c>
      <c r="J17" s="24" t="s">
        <v>239</v>
      </c>
      <c r="K17" s="24" t="s">
        <v>240</v>
      </c>
      <c r="L17" s="23">
        <v>1913</v>
      </c>
      <c r="M17" s="23">
        <v>2370</v>
      </c>
      <c r="N17" s="24" t="s">
        <v>21</v>
      </c>
      <c r="O17" s="26">
        <v>6079</v>
      </c>
      <c r="P17" s="24" t="s">
        <v>242</v>
      </c>
      <c r="Q17" s="24" t="s">
        <v>206</v>
      </c>
      <c r="R17" s="24" t="s">
        <v>33</v>
      </c>
      <c r="S17" s="12">
        <v>6906</v>
      </c>
      <c r="T17" s="50" t="s">
        <v>18</v>
      </c>
      <c r="U17" s="1"/>
    </row>
    <row r="18" spans="1:21" ht="15" customHeight="1" x14ac:dyDescent="0.25">
      <c r="A18" s="44">
        <v>64</v>
      </c>
      <c r="B18" s="24" t="s">
        <v>344</v>
      </c>
      <c r="C18" s="24" t="s">
        <v>164</v>
      </c>
      <c r="D18" s="68" t="s">
        <v>346</v>
      </c>
      <c r="E18" s="72">
        <v>5</v>
      </c>
      <c r="F18" s="89" t="s">
        <v>69</v>
      </c>
      <c r="G18" s="39" t="s">
        <v>345</v>
      </c>
      <c r="H18" s="55" t="s">
        <v>2</v>
      </c>
      <c r="I18" s="77" t="s">
        <v>382</v>
      </c>
      <c r="J18" s="24" t="s">
        <v>19</v>
      </c>
      <c r="K18" s="24" t="s">
        <v>41</v>
      </c>
      <c r="L18" s="23">
        <v>1905</v>
      </c>
      <c r="M18" s="23">
        <v>2105</v>
      </c>
      <c r="N18" s="24" t="s">
        <v>21</v>
      </c>
      <c r="O18" s="26">
        <v>6320</v>
      </c>
      <c r="P18" s="24" t="s">
        <v>347</v>
      </c>
      <c r="Q18" s="24" t="s">
        <v>25</v>
      </c>
      <c r="R18" s="24" t="s">
        <v>33</v>
      </c>
      <c r="S18" s="26">
        <v>6508</v>
      </c>
      <c r="T18" s="50" t="s">
        <v>18</v>
      </c>
      <c r="U18" s="28"/>
    </row>
    <row r="19" spans="1:21" ht="15" customHeight="1" x14ac:dyDescent="0.25">
      <c r="A19" s="44">
        <v>36</v>
      </c>
      <c r="B19" s="24" t="s">
        <v>212</v>
      </c>
      <c r="C19" s="24" t="s">
        <v>17</v>
      </c>
      <c r="D19" s="24" t="s">
        <v>214</v>
      </c>
      <c r="E19" s="72">
        <v>1</v>
      </c>
      <c r="F19" s="51" t="s">
        <v>215</v>
      </c>
      <c r="G19" s="43" t="s">
        <v>18</v>
      </c>
      <c r="H19" s="55" t="s">
        <v>2</v>
      </c>
      <c r="I19" s="77" t="s">
        <v>382</v>
      </c>
      <c r="J19" s="24" t="s">
        <v>19</v>
      </c>
      <c r="K19" s="24" t="s">
        <v>213</v>
      </c>
      <c r="L19" s="23">
        <v>1908</v>
      </c>
      <c r="M19" s="23">
        <v>2212</v>
      </c>
      <c r="N19" s="24" t="s">
        <v>21</v>
      </c>
      <c r="O19" s="26">
        <v>5354</v>
      </c>
      <c r="P19" s="24" t="s">
        <v>216</v>
      </c>
      <c r="Q19" s="24" t="s">
        <v>38</v>
      </c>
      <c r="R19" s="24" t="s">
        <v>33</v>
      </c>
      <c r="S19" s="12">
        <v>7531</v>
      </c>
      <c r="T19" s="50" t="s">
        <v>18</v>
      </c>
      <c r="U19" s="11">
        <v>8425</v>
      </c>
    </row>
    <row r="20" spans="1:21" ht="15" customHeight="1" x14ac:dyDescent="0.25">
      <c r="A20" s="44">
        <v>52</v>
      </c>
      <c r="B20" s="24" t="s">
        <v>283</v>
      </c>
      <c r="C20" s="24" t="s">
        <v>82</v>
      </c>
      <c r="D20" s="24" t="s">
        <v>284</v>
      </c>
      <c r="E20" s="70">
        <v>1</v>
      </c>
      <c r="F20" s="38" t="s">
        <v>285</v>
      </c>
      <c r="G20" s="43" t="s">
        <v>18</v>
      </c>
      <c r="H20" s="55" t="s">
        <v>2</v>
      </c>
      <c r="I20" s="77" t="s">
        <v>382</v>
      </c>
      <c r="J20" s="24" t="s">
        <v>19</v>
      </c>
      <c r="K20" s="24" t="s">
        <v>188</v>
      </c>
      <c r="L20" s="23">
        <v>1903</v>
      </c>
      <c r="M20" s="23">
        <v>1674</v>
      </c>
      <c r="N20" s="24" t="s">
        <v>84</v>
      </c>
      <c r="O20" s="26">
        <v>5912</v>
      </c>
      <c r="P20" s="24" t="s">
        <v>286</v>
      </c>
      <c r="Q20" s="24" t="s">
        <v>32</v>
      </c>
      <c r="R20" s="24" t="s">
        <v>33</v>
      </c>
      <c r="S20" s="12">
        <v>6993</v>
      </c>
      <c r="T20" s="50" t="s">
        <v>18</v>
      </c>
      <c r="U20" s="28"/>
    </row>
    <row r="21" spans="1:21" ht="15" customHeight="1" x14ac:dyDescent="0.25">
      <c r="A21" s="44">
        <v>37</v>
      </c>
      <c r="B21" s="24" t="s">
        <v>217</v>
      </c>
      <c r="C21" s="24" t="s">
        <v>218</v>
      </c>
      <c r="D21" s="68" t="s">
        <v>220</v>
      </c>
      <c r="E21" s="70"/>
      <c r="F21" s="88" t="s">
        <v>221</v>
      </c>
      <c r="G21" s="43" t="s">
        <v>18</v>
      </c>
      <c r="H21" s="55" t="s">
        <v>2</v>
      </c>
      <c r="I21" s="77" t="s">
        <v>382</v>
      </c>
      <c r="J21" s="24" t="s">
        <v>19</v>
      </c>
      <c r="K21" s="24" t="s">
        <v>219</v>
      </c>
      <c r="L21" s="23">
        <v>1911</v>
      </c>
      <c r="M21" s="23">
        <v>445</v>
      </c>
      <c r="N21" s="24" t="s">
        <v>21</v>
      </c>
      <c r="O21" s="26">
        <v>6664</v>
      </c>
      <c r="P21" s="24" t="s">
        <v>222</v>
      </c>
      <c r="Q21" s="24" t="s">
        <v>153</v>
      </c>
      <c r="R21" s="24" t="s">
        <v>223</v>
      </c>
      <c r="S21" s="12">
        <v>6858</v>
      </c>
      <c r="T21" s="50" t="s">
        <v>18</v>
      </c>
      <c r="U21" s="28"/>
    </row>
    <row r="22" spans="1:21" ht="15" customHeight="1" x14ac:dyDescent="0.25">
      <c r="A22" s="44">
        <v>66</v>
      </c>
      <c r="B22" s="24" t="s">
        <v>355</v>
      </c>
      <c r="C22" s="24" t="s">
        <v>248</v>
      </c>
      <c r="D22" s="68" t="s">
        <v>357</v>
      </c>
      <c r="E22" s="73"/>
      <c r="F22" s="88" t="s">
        <v>221</v>
      </c>
      <c r="G22" s="28"/>
      <c r="H22" s="55" t="s">
        <v>2</v>
      </c>
      <c r="I22" s="77" t="s">
        <v>382</v>
      </c>
      <c r="J22" s="24" t="s">
        <v>19</v>
      </c>
      <c r="K22" s="24" t="s">
        <v>356</v>
      </c>
      <c r="L22" s="23">
        <v>1906</v>
      </c>
      <c r="M22" s="23">
        <v>445</v>
      </c>
      <c r="N22" s="24" t="s">
        <v>21</v>
      </c>
      <c r="O22" s="26">
        <v>5382</v>
      </c>
      <c r="P22" s="24" t="s">
        <v>358</v>
      </c>
      <c r="Q22" s="24" t="s">
        <v>153</v>
      </c>
      <c r="R22" s="24" t="s">
        <v>63</v>
      </c>
      <c r="S22" s="26">
        <v>7694</v>
      </c>
      <c r="T22" s="50" t="s">
        <v>18</v>
      </c>
      <c r="U22" s="28"/>
    </row>
    <row r="23" spans="1:21" ht="15" customHeight="1" x14ac:dyDescent="0.25">
      <c r="A23" s="44">
        <v>70</v>
      </c>
      <c r="B23" s="24" t="s">
        <v>371</v>
      </c>
      <c r="C23" s="24" t="s">
        <v>372</v>
      </c>
      <c r="D23" s="68" t="s">
        <v>375</v>
      </c>
      <c r="E23" s="72">
        <v>3</v>
      </c>
      <c r="F23" s="88" t="s">
        <v>221</v>
      </c>
      <c r="G23" s="29" t="s">
        <v>373</v>
      </c>
      <c r="H23" s="55" t="s">
        <v>2</v>
      </c>
      <c r="I23" s="77" t="s">
        <v>382</v>
      </c>
      <c r="J23" s="24" t="s">
        <v>19</v>
      </c>
      <c r="K23" s="24" t="s">
        <v>374</v>
      </c>
      <c r="L23" s="23">
        <v>1909</v>
      </c>
      <c r="M23" s="23">
        <v>976</v>
      </c>
      <c r="N23" s="24" t="s">
        <v>21</v>
      </c>
      <c r="O23" s="26">
        <v>5919</v>
      </c>
      <c r="P23" s="24" t="s">
        <v>87</v>
      </c>
      <c r="Q23" s="24" t="s">
        <v>25</v>
      </c>
      <c r="R23" s="24" t="s">
        <v>376</v>
      </c>
      <c r="S23" s="26">
        <v>6064</v>
      </c>
      <c r="T23" s="50" t="s">
        <v>18</v>
      </c>
      <c r="U23" s="28"/>
    </row>
    <row r="24" spans="1:21" ht="15" customHeight="1" x14ac:dyDescent="0.25">
      <c r="A24" s="44">
        <v>6</v>
      </c>
      <c r="B24" s="24" t="s">
        <v>49</v>
      </c>
      <c r="C24" s="24" t="s">
        <v>17</v>
      </c>
      <c r="D24" s="24" t="s">
        <v>51</v>
      </c>
      <c r="E24" s="73">
        <v>1</v>
      </c>
      <c r="F24" s="51" t="s">
        <v>52</v>
      </c>
      <c r="G24" s="43" t="s">
        <v>18</v>
      </c>
      <c r="H24" s="55" t="s">
        <v>2</v>
      </c>
      <c r="I24" s="77" t="s">
        <v>382</v>
      </c>
      <c r="J24" s="24" t="s">
        <v>19</v>
      </c>
      <c r="K24" s="24" t="s">
        <v>50</v>
      </c>
      <c r="L24" s="23">
        <v>1917</v>
      </c>
      <c r="M24" s="23">
        <v>2576</v>
      </c>
      <c r="N24" s="24" t="s">
        <v>21</v>
      </c>
      <c r="O24" s="26">
        <v>6776</v>
      </c>
      <c r="P24" s="24" t="s">
        <v>53</v>
      </c>
      <c r="Q24" s="24" t="s">
        <v>54</v>
      </c>
      <c r="R24" s="24" t="s">
        <v>33</v>
      </c>
      <c r="S24" s="12">
        <v>6890</v>
      </c>
      <c r="T24" s="50" t="s">
        <v>18</v>
      </c>
      <c r="U24" s="28"/>
    </row>
    <row r="25" spans="1:21" ht="15" customHeight="1" x14ac:dyDescent="0.25">
      <c r="A25" s="44">
        <v>12</v>
      </c>
      <c r="B25" s="24" t="s">
        <v>88</v>
      </c>
      <c r="C25" s="24" t="s">
        <v>89</v>
      </c>
      <c r="D25" s="68" t="s">
        <v>90</v>
      </c>
      <c r="E25" s="70"/>
      <c r="F25" s="90" t="s">
        <v>21</v>
      </c>
      <c r="G25" s="43" t="s">
        <v>18</v>
      </c>
      <c r="H25" s="55" t="s">
        <v>2</v>
      </c>
      <c r="I25" s="77" t="s">
        <v>382</v>
      </c>
      <c r="J25" s="24" t="s">
        <v>19</v>
      </c>
      <c r="K25" s="25" t="s">
        <v>384</v>
      </c>
      <c r="L25" s="23">
        <v>1900</v>
      </c>
      <c r="M25" s="23">
        <v>800</v>
      </c>
      <c r="N25" s="24" t="s">
        <v>21</v>
      </c>
      <c r="O25" s="26">
        <v>5401</v>
      </c>
      <c r="P25" s="24" t="s">
        <v>91</v>
      </c>
      <c r="Q25" s="24" t="s">
        <v>25</v>
      </c>
      <c r="R25" s="25" t="s">
        <v>92</v>
      </c>
      <c r="S25" s="13">
        <v>5918</v>
      </c>
      <c r="T25" s="76" t="s">
        <v>18</v>
      </c>
      <c r="U25" s="28"/>
    </row>
    <row r="26" spans="1:21" ht="15" customHeight="1" x14ac:dyDescent="0.25">
      <c r="A26" s="44">
        <v>21</v>
      </c>
      <c r="B26" s="24" t="s">
        <v>137</v>
      </c>
      <c r="C26" s="24" t="s">
        <v>138</v>
      </c>
      <c r="D26" s="68" t="s">
        <v>140</v>
      </c>
      <c r="E26" s="73"/>
      <c r="F26" s="90" t="s">
        <v>21</v>
      </c>
      <c r="G26" s="43" t="s">
        <v>18</v>
      </c>
      <c r="H26" s="55" t="s">
        <v>2</v>
      </c>
      <c r="I26" s="77" t="s">
        <v>382</v>
      </c>
      <c r="J26" s="24" t="s">
        <v>19</v>
      </c>
      <c r="K26" s="24" t="s">
        <v>139</v>
      </c>
      <c r="L26" s="23">
        <v>1898</v>
      </c>
      <c r="M26" s="23">
        <v>1108</v>
      </c>
      <c r="N26" s="24" t="s">
        <v>21</v>
      </c>
      <c r="O26" s="26">
        <v>5994</v>
      </c>
      <c r="P26" s="24" t="s">
        <v>141</v>
      </c>
      <c r="Q26" s="24" t="s">
        <v>142</v>
      </c>
      <c r="R26" s="24" t="s">
        <v>143</v>
      </c>
      <c r="S26" s="12">
        <v>6097</v>
      </c>
      <c r="T26" s="50" t="s">
        <v>18</v>
      </c>
      <c r="U26" s="11">
        <v>7829</v>
      </c>
    </row>
    <row r="27" spans="1:21" ht="15" customHeight="1" x14ac:dyDescent="0.25">
      <c r="A27" s="44">
        <v>18</v>
      </c>
      <c r="B27" s="24" t="s">
        <v>116</v>
      </c>
      <c r="C27" s="24" t="s">
        <v>122</v>
      </c>
      <c r="D27" s="68" t="s">
        <v>124</v>
      </c>
      <c r="E27" s="73"/>
      <c r="F27" s="90" t="s">
        <v>21</v>
      </c>
      <c r="G27" s="43" t="s">
        <v>18</v>
      </c>
      <c r="H27" s="55" t="s">
        <v>2</v>
      </c>
      <c r="I27" s="77" t="s">
        <v>382</v>
      </c>
      <c r="J27" s="24" t="s">
        <v>19</v>
      </c>
      <c r="K27" s="24" t="s">
        <v>123</v>
      </c>
      <c r="L27" s="23">
        <v>1913</v>
      </c>
      <c r="M27" s="23">
        <v>2313</v>
      </c>
      <c r="N27" s="24" t="s">
        <v>21</v>
      </c>
      <c r="O27" s="26">
        <v>5442</v>
      </c>
      <c r="P27" s="24" t="s">
        <v>125</v>
      </c>
      <c r="Q27" s="24" t="s">
        <v>25</v>
      </c>
      <c r="R27" s="24" t="s">
        <v>126</v>
      </c>
      <c r="S27" s="12">
        <v>5447</v>
      </c>
      <c r="T27" s="50" t="s">
        <v>18</v>
      </c>
      <c r="U27" s="28"/>
    </row>
    <row r="28" spans="1:21" ht="15" customHeight="1" x14ac:dyDescent="0.25">
      <c r="A28" s="44">
        <v>34</v>
      </c>
      <c r="B28" s="24" t="s">
        <v>202</v>
      </c>
      <c r="C28" s="24" t="s">
        <v>45</v>
      </c>
      <c r="D28" s="68" t="s">
        <v>204</v>
      </c>
      <c r="E28" s="73"/>
      <c r="F28" s="90" t="s">
        <v>21</v>
      </c>
      <c r="G28" s="43" t="s">
        <v>18</v>
      </c>
      <c r="H28" s="55" t="s">
        <v>2</v>
      </c>
      <c r="I28" s="77" t="s">
        <v>382</v>
      </c>
      <c r="J28" s="24" t="s">
        <v>19</v>
      </c>
      <c r="K28" s="24" t="s">
        <v>203</v>
      </c>
      <c r="L28" s="23">
        <v>1914</v>
      </c>
      <c r="M28" s="23">
        <v>1652</v>
      </c>
      <c r="N28" s="24" t="s">
        <v>21</v>
      </c>
      <c r="O28" s="26">
        <v>6174</v>
      </c>
      <c r="P28" s="24" t="s">
        <v>205</v>
      </c>
      <c r="Q28" s="24" t="s">
        <v>206</v>
      </c>
      <c r="R28" s="24" t="s">
        <v>143</v>
      </c>
      <c r="S28" s="12">
        <v>6267</v>
      </c>
      <c r="T28" s="50" t="s">
        <v>18</v>
      </c>
      <c r="U28" s="11">
        <v>7670</v>
      </c>
    </row>
    <row r="29" spans="1:21" ht="15" customHeight="1" x14ac:dyDescent="0.25">
      <c r="A29" s="44">
        <v>42</v>
      </c>
      <c r="B29" s="24" t="s">
        <v>243</v>
      </c>
      <c r="C29" s="24" t="s">
        <v>82</v>
      </c>
      <c r="D29" s="68" t="s">
        <v>245</v>
      </c>
      <c r="E29" s="73"/>
      <c r="F29" s="90" t="s">
        <v>21</v>
      </c>
      <c r="G29" s="43" t="s">
        <v>18</v>
      </c>
      <c r="H29" s="55" t="s">
        <v>2</v>
      </c>
      <c r="I29" s="77" t="s">
        <v>382</v>
      </c>
      <c r="J29" s="24" t="s">
        <v>19</v>
      </c>
      <c r="K29" s="24" t="s">
        <v>244</v>
      </c>
      <c r="L29" s="23">
        <v>1915</v>
      </c>
      <c r="M29" s="23">
        <v>2289</v>
      </c>
      <c r="N29" s="24" t="s">
        <v>21</v>
      </c>
      <c r="O29" s="26">
        <v>6054</v>
      </c>
      <c r="P29" s="24" t="s">
        <v>246</v>
      </c>
      <c r="Q29" s="24" t="s">
        <v>32</v>
      </c>
      <c r="R29" s="24" t="s">
        <v>33</v>
      </c>
      <c r="S29" s="12">
        <v>7986</v>
      </c>
      <c r="T29" s="50" t="s">
        <v>18</v>
      </c>
      <c r="U29" s="1"/>
    </row>
    <row r="30" spans="1:21" ht="15" customHeight="1" x14ac:dyDescent="0.25">
      <c r="A30" s="44">
        <v>50</v>
      </c>
      <c r="B30" s="24" t="s">
        <v>276</v>
      </c>
      <c r="C30" s="24" t="s">
        <v>117</v>
      </c>
      <c r="D30" s="68" t="s">
        <v>277</v>
      </c>
      <c r="E30" s="73"/>
      <c r="F30" s="90" t="s">
        <v>21</v>
      </c>
      <c r="G30" s="43" t="s">
        <v>18</v>
      </c>
      <c r="H30" s="55" t="s">
        <v>2</v>
      </c>
      <c r="I30" s="77" t="s">
        <v>382</v>
      </c>
      <c r="J30" s="24" t="s">
        <v>19</v>
      </c>
      <c r="K30" s="24" t="s">
        <v>192</v>
      </c>
      <c r="L30" s="23">
        <v>1902</v>
      </c>
      <c r="M30" s="23">
        <v>1110</v>
      </c>
      <c r="N30" s="24" t="s">
        <v>21</v>
      </c>
      <c r="O30" s="26">
        <v>5383</v>
      </c>
      <c r="P30" s="24" t="s">
        <v>278</v>
      </c>
      <c r="Q30" s="24" t="s">
        <v>25</v>
      </c>
      <c r="R30" s="24" t="s">
        <v>33</v>
      </c>
      <c r="S30" s="12">
        <v>7686</v>
      </c>
      <c r="T30" s="50" t="s">
        <v>18</v>
      </c>
      <c r="U30" s="28"/>
    </row>
    <row r="31" spans="1:21" ht="15" customHeight="1" x14ac:dyDescent="0.25">
      <c r="A31" s="44">
        <v>58</v>
      </c>
      <c r="B31" s="24" t="s">
        <v>307</v>
      </c>
      <c r="C31" s="24" t="s">
        <v>308</v>
      </c>
      <c r="D31" s="68" t="s">
        <v>310</v>
      </c>
      <c r="E31" s="73"/>
      <c r="F31" s="90" t="s">
        <v>21</v>
      </c>
      <c r="G31" s="43" t="s">
        <v>18</v>
      </c>
      <c r="H31" s="55" t="s">
        <v>2</v>
      </c>
      <c r="I31" s="77" t="s">
        <v>382</v>
      </c>
      <c r="J31" s="24" t="s">
        <v>19</v>
      </c>
      <c r="K31" s="24" t="s">
        <v>309</v>
      </c>
      <c r="L31" s="23">
        <v>1909</v>
      </c>
      <c r="M31" s="23">
        <v>890</v>
      </c>
      <c r="N31" s="24" t="s">
        <v>21</v>
      </c>
      <c r="O31" s="26">
        <v>5559</v>
      </c>
      <c r="P31" s="24" t="s">
        <v>311</v>
      </c>
      <c r="Q31" s="24" t="s">
        <v>312</v>
      </c>
      <c r="R31" s="24" t="s">
        <v>313</v>
      </c>
      <c r="S31" s="12">
        <v>5581</v>
      </c>
      <c r="T31" s="50" t="s">
        <v>18</v>
      </c>
      <c r="U31" s="28"/>
    </row>
    <row r="32" spans="1:21" ht="15" customHeight="1" x14ac:dyDescent="0.25">
      <c r="A32" s="44">
        <v>60</v>
      </c>
      <c r="B32" s="24" t="s">
        <v>319</v>
      </c>
      <c r="C32" s="24" t="s">
        <v>17</v>
      </c>
      <c r="D32" s="68" t="s">
        <v>321</v>
      </c>
      <c r="E32" s="72">
        <v>8</v>
      </c>
      <c r="F32" s="90" t="s">
        <v>21</v>
      </c>
      <c r="G32" s="43" t="s">
        <v>18</v>
      </c>
      <c r="H32" s="7">
        <v>8</v>
      </c>
      <c r="I32" s="7">
        <v>15</v>
      </c>
      <c r="J32" s="24" t="s">
        <v>389</v>
      </c>
      <c r="K32" s="24" t="s">
        <v>320</v>
      </c>
      <c r="L32" s="23">
        <v>1907</v>
      </c>
      <c r="M32" s="23">
        <v>335</v>
      </c>
      <c r="N32" s="24" t="s">
        <v>21</v>
      </c>
      <c r="O32" s="26">
        <v>6557</v>
      </c>
      <c r="P32" s="24" t="s">
        <v>322</v>
      </c>
      <c r="Q32" s="24" t="s">
        <v>323</v>
      </c>
      <c r="R32" s="24" t="s">
        <v>324</v>
      </c>
      <c r="S32" s="9" t="s">
        <v>185</v>
      </c>
      <c r="T32" s="14" t="s">
        <v>322</v>
      </c>
      <c r="U32" s="28"/>
    </row>
    <row r="33" spans="1:21" ht="15" customHeight="1" x14ac:dyDescent="0.25">
      <c r="A33" s="44">
        <v>11</v>
      </c>
      <c r="B33" s="24" t="s">
        <v>81</v>
      </c>
      <c r="C33" s="24" t="s">
        <v>82</v>
      </c>
      <c r="D33" s="24" t="s">
        <v>949</v>
      </c>
      <c r="E33" s="72">
        <v>1</v>
      </c>
      <c r="F33" s="51" t="s">
        <v>86</v>
      </c>
      <c r="G33" s="43" t="s">
        <v>18</v>
      </c>
      <c r="H33" s="55" t="s">
        <v>2</v>
      </c>
      <c r="I33" s="77" t="s">
        <v>382</v>
      </c>
      <c r="J33" s="24" t="s">
        <v>19</v>
      </c>
      <c r="K33" s="24" t="s">
        <v>83</v>
      </c>
      <c r="L33" s="23">
        <v>1909</v>
      </c>
      <c r="M33" s="23">
        <v>1846</v>
      </c>
      <c r="N33" s="24" t="s">
        <v>84</v>
      </c>
      <c r="O33" s="26">
        <v>5383</v>
      </c>
      <c r="P33" s="24" t="s">
        <v>87</v>
      </c>
      <c r="Q33" s="24" t="s">
        <v>25</v>
      </c>
      <c r="R33" s="24" t="s">
        <v>33</v>
      </c>
      <c r="S33" s="12">
        <v>7631</v>
      </c>
      <c r="T33" s="50" t="s">
        <v>18</v>
      </c>
      <c r="U33" s="28"/>
    </row>
    <row r="34" spans="1:21" ht="15" customHeight="1" x14ac:dyDescent="0.25">
      <c r="A34" s="44">
        <v>65</v>
      </c>
      <c r="B34" s="24" t="s">
        <v>348</v>
      </c>
      <c r="C34" s="24" t="s">
        <v>187</v>
      </c>
      <c r="D34" s="24" t="s">
        <v>351</v>
      </c>
      <c r="E34" s="72">
        <v>1</v>
      </c>
      <c r="F34" s="38" t="s">
        <v>352</v>
      </c>
      <c r="G34" s="38" t="s">
        <v>349</v>
      </c>
      <c r="H34" s="55" t="s">
        <v>2</v>
      </c>
      <c r="I34" s="77" t="s">
        <v>382</v>
      </c>
      <c r="J34" s="24" t="s">
        <v>19</v>
      </c>
      <c r="K34" s="24" t="s">
        <v>350</v>
      </c>
      <c r="L34" s="23">
        <v>1914</v>
      </c>
      <c r="M34" s="23">
        <v>1631</v>
      </c>
      <c r="N34" s="24" t="s">
        <v>21</v>
      </c>
      <c r="O34" s="26">
        <v>5961</v>
      </c>
      <c r="P34" s="24" t="s">
        <v>353</v>
      </c>
      <c r="Q34" s="24" t="s">
        <v>32</v>
      </c>
      <c r="R34" s="24" t="s">
        <v>354</v>
      </c>
      <c r="S34" s="26">
        <v>7966</v>
      </c>
      <c r="T34" s="50" t="s">
        <v>18</v>
      </c>
      <c r="U34" s="28"/>
    </row>
    <row r="35" spans="1:21" ht="15" customHeight="1" x14ac:dyDescent="0.25">
      <c r="A35" s="44">
        <v>54</v>
      </c>
      <c r="B35" s="24" t="s">
        <v>291</v>
      </c>
      <c r="C35" s="24" t="s">
        <v>17</v>
      </c>
      <c r="D35" s="24" t="s">
        <v>292</v>
      </c>
      <c r="E35" s="72">
        <v>1</v>
      </c>
      <c r="F35" s="51" t="s">
        <v>293</v>
      </c>
      <c r="G35" s="43" t="s">
        <v>18</v>
      </c>
      <c r="H35" s="55" t="s">
        <v>2</v>
      </c>
      <c r="I35" s="77" t="s">
        <v>382</v>
      </c>
      <c r="J35" s="24" t="s">
        <v>19</v>
      </c>
      <c r="K35" s="24" t="s">
        <v>139</v>
      </c>
      <c r="L35" s="23">
        <v>1899</v>
      </c>
      <c r="M35" s="23">
        <v>1372</v>
      </c>
      <c r="N35" s="24" t="s">
        <v>21</v>
      </c>
      <c r="O35" s="26">
        <v>5475</v>
      </c>
      <c r="P35" s="24" t="s">
        <v>294</v>
      </c>
      <c r="Q35" s="24" t="s">
        <v>38</v>
      </c>
      <c r="R35" s="24" t="s">
        <v>33</v>
      </c>
      <c r="S35" s="12">
        <v>7455</v>
      </c>
      <c r="T35" s="50" t="s">
        <v>18</v>
      </c>
      <c r="U35" s="28"/>
    </row>
    <row r="36" spans="1:21" ht="15" customHeight="1" x14ac:dyDescent="0.25">
      <c r="A36" s="44">
        <v>56</v>
      </c>
      <c r="B36" s="24" t="s">
        <v>299</v>
      </c>
      <c r="C36" s="24" t="s">
        <v>17</v>
      </c>
      <c r="D36" s="24" t="s">
        <v>300</v>
      </c>
      <c r="E36" s="72">
        <v>1</v>
      </c>
      <c r="F36" s="51" t="s">
        <v>301</v>
      </c>
      <c r="G36" s="43" t="s">
        <v>18</v>
      </c>
      <c r="H36" s="7">
        <v>7</v>
      </c>
      <c r="I36" s="7">
        <v>14</v>
      </c>
      <c r="J36" s="24" t="s">
        <v>19</v>
      </c>
      <c r="K36" s="24" t="s">
        <v>661</v>
      </c>
      <c r="L36" s="23">
        <v>1918</v>
      </c>
      <c r="M36" s="23">
        <v>1969</v>
      </c>
      <c r="N36" s="24" t="s">
        <v>21</v>
      </c>
      <c r="O36" s="26">
        <v>8155</v>
      </c>
      <c r="P36" s="1" t="s">
        <v>18</v>
      </c>
      <c r="Q36" s="24" t="s">
        <v>47</v>
      </c>
      <c r="R36" s="24" t="s">
        <v>302</v>
      </c>
      <c r="S36" s="12">
        <v>8155</v>
      </c>
      <c r="T36" s="50" t="s">
        <v>18</v>
      </c>
      <c r="U36" s="28"/>
    </row>
    <row r="37" spans="1:21" ht="15" customHeight="1" x14ac:dyDescent="0.25">
      <c r="A37" s="44">
        <v>35</v>
      </c>
      <c r="B37" s="24" t="s">
        <v>207</v>
      </c>
      <c r="C37" s="24" t="s">
        <v>208</v>
      </c>
      <c r="D37" s="24" t="s">
        <v>209</v>
      </c>
      <c r="E37" s="73">
        <v>1</v>
      </c>
      <c r="F37" s="38" t="s">
        <v>210</v>
      </c>
      <c r="G37" s="43" t="s">
        <v>18</v>
      </c>
      <c r="H37" s="7">
        <v>6</v>
      </c>
      <c r="I37" s="7">
        <v>10</v>
      </c>
      <c r="J37" s="24" t="s">
        <v>19</v>
      </c>
      <c r="K37" s="24" t="s">
        <v>58</v>
      </c>
      <c r="L37" s="23">
        <v>1908</v>
      </c>
      <c r="M37" s="23">
        <v>843</v>
      </c>
      <c r="N37" s="24" t="s">
        <v>21</v>
      </c>
      <c r="O37" s="26">
        <v>5547</v>
      </c>
      <c r="P37" s="24" t="s">
        <v>69</v>
      </c>
      <c r="Q37" s="24" t="s">
        <v>47</v>
      </c>
      <c r="R37" s="24" t="s">
        <v>211</v>
      </c>
      <c r="S37" s="9" t="s">
        <v>185</v>
      </c>
      <c r="T37" s="40" t="s">
        <v>69</v>
      </c>
      <c r="U37" s="28"/>
    </row>
    <row r="38" spans="1:21" ht="15" customHeight="1" x14ac:dyDescent="0.25">
      <c r="A38" s="44">
        <v>2</v>
      </c>
      <c r="B38" s="24" t="s">
        <v>27</v>
      </c>
      <c r="C38" s="24" t="s">
        <v>28</v>
      </c>
      <c r="D38" s="68" t="s">
        <v>30</v>
      </c>
      <c r="E38" s="70"/>
      <c r="F38" s="94" t="s">
        <v>18</v>
      </c>
      <c r="G38" s="43" t="s">
        <v>18</v>
      </c>
      <c r="H38" s="55" t="s">
        <v>2</v>
      </c>
      <c r="I38" s="77" t="s">
        <v>382</v>
      </c>
      <c r="J38" s="24" t="s">
        <v>19</v>
      </c>
      <c r="K38" s="24" t="s">
        <v>29</v>
      </c>
      <c r="L38" s="23">
        <v>1913</v>
      </c>
      <c r="M38" s="23">
        <v>2261</v>
      </c>
      <c r="N38" s="24" t="s">
        <v>21</v>
      </c>
      <c r="O38" s="26">
        <v>5946</v>
      </c>
      <c r="P38" s="24" t="s">
        <v>31</v>
      </c>
      <c r="Q38" s="24" t="s">
        <v>32</v>
      </c>
      <c r="R38" s="24" t="s">
        <v>33</v>
      </c>
      <c r="S38" s="12">
        <v>6658</v>
      </c>
      <c r="T38" s="50" t="s">
        <v>18</v>
      </c>
      <c r="U38" s="28"/>
    </row>
    <row r="39" spans="1:21" ht="15" customHeight="1" x14ac:dyDescent="0.25">
      <c r="A39" s="44">
        <v>3</v>
      </c>
      <c r="B39" s="24" t="s">
        <v>34</v>
      </c>
      <c r="C39" s="24" t="s">
        <v>383</v>
      </c>
      <c r="D39" s="68" t="s">
        <v>36</v>
      </c>
      <c r="E39" s="73"/>
      <c r="F39" s="94" t="s">
        <v>18</v>
      </c>
      <c r="G39" s="43" t="s">
        <v>18</v>
      </c>
      <c r="H39" s="55" t="s">
        <v>2</v>
      </c>
      <c r="I39" s="7">
        <v>1</v>
      </c>
      <c r="J39" s="24" t="s">
        <v>19</v>
      </c>
      <c r="K39" s="24" t="s">
        <v>35</v>
      </c>
      <c r="L39" s="23">
        <v>1906</v>
      </c>
      <c r="M39" s="23">
        <v>69</v>
      </c>
      <c r="N39" s="24" t="s">
        <v>21</v>
      </c>
      <c r="O39" s="26">
        <v>5647</v>
      </c>
      <c r="P39" s="24" t="s">
        <v>37</v>
      </c>
      <c r="Q39" s="24" t="s">
        <v>38</v>
      </c>
      <c r="R39" s="24" t="s">
        <v>33</v>
      </c>
      <c r="S39" s="12">
        <v>6540</v>
      </c>
      <c r="T39" s="8" t="s">
        <v>21</v>
      </c>
      <c r="U39" s="11">
        <v>7816</v>
      </c>
    </row>
    <row r="40" spans="1:21" ht="15" customHeight="1" x14ac:dyDescent="0.25">
      <c r="A40" s="44">
        <v>5</v>
      </c>
      <c r="B40" s="24" t="s">
        <v>44</v>
      </c>
      <c r="C40" s="24" t="s">
        <v>45</v>
      </c>
      <c r="D40" s="68" t="s">
        <v>46</v>
      </c>
      <c r="E40" s="73"/>
      <c r="F40" s="94" t="s">
        <v>18</v>
      </c>
      <c r="G40" s="43" t="s">
        <v>18</v>
      </c>
      <c r="H40" s="7">
        <v>1</v>
      </c>
      <c r="I40" s="7">
        <v>2</v>
      </c>
      <c r="J40" s="24" t="s">
        <v>19</v>
      </c>
      <c r="K40" s="24" t="s">
        <v>660</v>
      </c>
      <c r="L40" s="23">
        <v>1913</v>
      </c>
      <c r="M40" s="23">
        <v>2267</v>
      </c>
      <c r="N40" s="24" t="s">
        <v>21</v>
      </c>
      <c r="O40" s="26">
        <v>7485</v>
      </c>
      <c r="P40" s="24" t="s">
        <v>18</v>
      </c>
      <c r="Q40" s="24" t="s">
        <v>47</v>
      </c>
      <c r="R40" s="24" t="s">
        <v>48</v>
      </c>
      <c r="S40" s="12">
        <v>7485</v>
      </c>
      <c r="T40" s="50" t="s">
        <v>18</v>
      </c>
      <c r="U40" s="28"/>
    </row>
    <row r="41" spans="1:21" ht="15" customHeight="1" x14ac:dyDescent="0.25">
      <c r="A41" s="44">
        <v>15</v>
      </c>
      <c r="B41" s="24" t="s">
        <v>103</v>
      </c>
      <c r="C41" s="24" t="s">
        <v>89</v>
      </c>
      <c r="D41" s="68" t="s">
        <v>104</v>
      </c>
      <c r="E41" s="73"/>
      <c r="F41" s="94" t="s">
        <v>18</v>
      </c>
      <c r="G41" s="43" t="s">
        <v>18</v>
      </c>
      <c r="H41" s="7">
        <v>3</v>
      </c>
      <c r="I41" s="7">
        <v>4</v>
      </c>
      <c r="J41" s="24" t="s">
        <v>19</v>
      </c>
      <c r="K41" s="24" t="s">
        <v>77</v>
      </c>
      <c r="L41" s="23">
        <v>1901</v>
      </c>
      <c r="M41" s="23">
        <v>2135</v>
      </c>
      <c r="N41" s="24" t="s">
        <v>21</v>
      </c>
      <c r="O41" s="26">
        <v>6718</v>
      </c>
      <c r="P41" s="24" t="s">
        <v>105</v>
      </c>
      <c r="Q41" s="24" t="s">
        <v>106</v>
      </c>
      <c r="R41" s="24" t="s">
        <v>107</v>
      </c>
      <c r="S41" s="12">
        <v>6794</v>
      </c>
      <c r="T41" s="14" t="s">
        <v>108</v>
      </c>
      <c r="U41" s="28"/>
    </row>
    <row r="42" spans="1:21" ht="15" customHeight="1" x14ac:dyDescent="0.25">
      <c r="A42" s="44">
        <v>19</v>
      </c>
      <c r="B42" s="24" t="s">
        <v>127</v>
      </c>
      <c r="C42" s="24" t="s">
        <v>117</v>
      </c>
      <c r="D42" s="68" t="s">
        <v>129</v>
      </c>
      <c r="E42" s="73"/>
      <c r="F42" s="94" t="s">
        <v>18</v>
      </c>
      <c r="G42" s="43" t="s">
        <v>18</v>
      </c>
      <c r="H42" s="55" t="s">
        <v>2</v>
      </c>
      <c r="I42" s="77" t="s">
        <v>382</v>
      </c>
      <c r="J42" s="24" t="s">
        <v>19</v>
      </c>
      <c r="K42" s="24" t="s">
        <v>128</v>
      </c>
      <c r="L42" s="23">
        <v>1913</v>
      </c>
      <c r="M42" s="23">
        <v>2315</v>
      </c>
      <c r="N42" s="24" t="s">
        <v>21</v>
      </c>
      <c r="O42" s="26">
        <v>5690</v>
      </c>
      <c r="P42" s="24" t="s">
        <v>130</v>
      </c>
      <c r="Q42" s="24" t="s">
        <v>131</v>
      </c>
      <c r="R42" s="24" t="s">
        <v>33</v>
      </c>
      <c r="S42" s="12">
        <v>7289</v>
      </c>
      <c r="T42" s="50" t="s">
        <v>18</v>
      </c>
      <c r="U42" s="11">
        <v>7547</v>
      </c>
    </row>
    <row r="43" spans="1:21" ht="15" customHeight="1" x14ac:dyDescent="0.25">
      <c r="A43" s="44">
        <v>20</v>
      </c>
      <c r="B43" s="24" t="s">
        <v>132</v>
      </c>
      <c r="C43" s="24" t="s">
        <v>82</v>
      </c>
      <c r="D43" s="68" t="s">
        <v>134</v>
      </c>
      <c r="E43" s="73"/>
      <c r="F43" s="94" t="s">
        <v>18</v>
      </c>
      <c r="G43" s="43" t="s">
        <v>18</v>
      </c>
      <c r="H43" s="55" t="s">
        <v>2</v>
      </c>
      <c r="I43" s="77" t="s">
        <v>382</v>
      </c>
      <c r="J43" s="24" t="s">
        <v>19</v>
      </c>
      <c r="K43" s="24" t="s">
        <v>133</v>
      </c>
      <c r="L43" s="23">
        <v>1909</v>
      </c>
      <c r="M43" s="23">
        <v>868</v>
      </c>
      <c r="N43" s="24" t="s">
        <v>21</v>
      </c>
      <c r="O43" s="26">
        <v>6008</v>
      </c>
      <c r="P43" s="24" t="s">
        <v>135</v>
      </c>
      <c r="Q43" s="24" t="s">
        <v>32</v>
      </c>
      <c r="R43" s="24" t="s">
        <v>136</v>
      </c>
      <c r="S43" s="12">
        <v>7926</v>
      </c>
      <c r="T43" s="50" t="s">
        <v>18</v>
      </c>
      <c r="U43" s="1"/>
    </row>
    <row r="44" spans="1:21" ht="15" customHeight="1" x14ac:dyDescent="0.25">
      <c r="A44" s="44">
        <v>22</v>
      </c>
      <c r="B44" s="24" t="s">
        <v>144</v>
      </c>
      <c r="C44" s="24" t="s">
        <v>17</v>
      </c>
      <c r="D44" s="68" t="s">
        <v>146</v>
      </c>
      <c r="E44" s="73"/>
      <c r="F44" s="94" t="s">
        <v>18</v>
      </c>
      <c r="G44" s="43" t="s">
        <v>18</v>
      </c>
      <c r="H44" s="55" t="s">
        <v>2</v>
      </c>
      <c r="I44" s="77" t="s">
        <v>382</v>
      </c>
      <c r="J44" s="24" t="s">
        <v>57</v>
      </c>
      <c r="K44" s="24" t="s">
        <v>145</v>
      </c>
      <c r="L44" s="23">
        <v>1910</v>
      </c>
      <c r="M44" s="23">
        <v>2</v>
      </c>
      <c r="N44" s="24" t="s">
        <v>21</v>
      </c>
      <c r="O44" s="26">
        <v>5348</v>
      </c>
      <c r="P44" s="24" t="s">
        <v>147</v>
      </c>
      <c r="Q44" s="24" t="s">
        <v>148</v>
      </c>
      <c r="R44" s="24" t="s">
        <v>33</v>
      </c>
      <c r="S44" s="12">
        <v>5504</v>
      </c>
      <c r="T44" s="50" t="s">
        <v>18</v>
      </c>
      <c r="U44" s="28"/>
    </row>
    <row r="45" spans="1:21" ht="15" customHeight="1" x14ac:dyDescent="0.25">
      <c r="A45" s="44">
        <v>23</v>
      </c>
      <c r="B45" s="24" t="s">
        <v>149</v>
      </c>
      <c r="C45" s="24" t="s">
        <v>17</v>
      </c>
      <c r="D45" s="68" t="s">
        <v>151</v>
      </c>
      <c r="E45" s="73"/>
      <c r="F45" s="94" t="s">
        <v>18</v>
      </c>
      <c r="G45" s="43" t="s">
        <v>18</v>
      </c>
      <c r="H45" s="55" t="s">
        <v>2</v>
      </c>
      <c r="I45" s="77" t="s">
        <v>382</v>
      </c>
      <c r="J45" s="24" t="s">
        <v>150</v>
      </c>
      <c r="K45" s="24" t="s">
        <v>94</v>
      </c>
      <c r="L45" s="23">
        <v>1917</v>
      </c>
      <c r="M45" s="23">
        <v>2625</v>
      </c>
      <c r="N45" s="24" t="s">
        <v>21</v>
      </c>
      <c r="O45" s="26">
        <v>6786</v>
      </c>
      <c r="P45" s="24" t="s">
        <v>152</v>
      </c>
      <c r="Q45" s="24" t="s">
        <v>153</v>
      </c>
      <c r="R45" s="24" t="s">
        <v>143</v>
      </c>
      <c r="S45" s="12">
        <v>7185</v>
      </c>
      <c r="T45" s="50" t="s">
        <v>18</v>
      </c>
      <c r="U45" s="28"/>
    </row>
    <row r="46" spans="1:21" ht="15" customHeight="1" x14ac:dyDescent="0.25">
      <c r="A46" s="44">
        <v>28</v>
      </c>
      <c r="B46" s="24" t="s">
        <v>167</v>
      </c>
      <c r="C46" s="24" t="s">
        <v>28</v>
      </c>
      <c r="D46" s="68" t="s">
        <v>174</v>
      </c>
      <c r="E46" s="73"/>
      <c r="F46" s="94" t="s">
        <v>18</v>
      </c>
      <c r="G46" s="43" t="s">
        <v>18</v>
      </c>
      <c r="H46" s="55" t="s">
        <v>2</v>
      </c>
      <c r="I46" s="7">
        <v>7</v>
      </c>
      <c r="J46" s="24" t="s">
        <v>19</v>
      </c>
      <c r="K46" s="24" t="s">
        <v>173</v>
      </c>
      <c r="L46" s="23">
        <v>1912</v>
      </c>
      <c r="M46" s="23">
        <v>374</v>
      </c>
      <c r="N46" s="24" t="s">
        <v>21</v>
      </c>
      <c r="O46" s="26">
        <v>5644</v>
      </c>
      <c r="P46" s="24" t="s">
        <v>175</v>
      </c>
      <c r="Q46" s="24" t="s">
        <v>131</v>
      </c>
      <c r="R46" s="24" t="s">
        <v>33</v>
      </c>
      <c r="S46" s="12">
        <v>6374</v>
      </c>
      <c r="T46" s="8" t="s">
        <v>21</v>
      </c>
      <c r="U46" s="11">
        <v>7394</v>
      </c>
    </row>
    <row r="47" spans="1:21" ht="15" customHeight="1" x14ac:dyDescent="0.25">
      <c r="A47" s="44">
        <v>30</v>
      </c>
      <c r="B47" s="24" t="s">
        <v>167</v>
      </c>
      <c r="C47" s="24" t="s">
        <v>17</v>
      </c>
      <c r="D47" s="68" t="s">
        <v>182</v>
      </c>
      <c r="E47" s="73"/>
      <c r="F47" s="94" t="s">
        <v>18</v>
      </c>
      <c r="G47" s="43" t="s">
        <v>18</v>
      </c>
      <c r="H47" s="7">
        <v>5</v>
      </c>
      <c r="I47" s="7">
        <v>9</v>
      </c>
      <c r="J47" s="24" t="s">
        <v>19</v>
      </c>
      <c r="K47" s="24" t="s">
        <v>181</v>
      </c>
      <c r="L47" s="23">
        <v>1911</v>
      </c>
      <c r="M47" s="23">
        <v>416</v>
      </c>
      <c r="N47" s="24" t="s">
        <v>21</v>
      </c>
      <c r="O47" s="26">
        <v>5354</v>
      </c>
      <c r="P47" s="24" t="s">
        <v>183</v>
      </c>
      <c r="Q47" s="24" t="s">
        <v>62</v>
      </c>
      <c r="R47" s="24" t="s">
        <v>184</v>
      </c>
      <c r="S47" s="9" t="s">
        <v>185</v>
      </c>
      <c r="T47" s="24" t="s">
        <v>185</v>
      </c>
      <c r="U47" s="28"/>
    </row>
    <row r="48" spans="1:21" ht="15" customHeight="1" x14ac:dyDescent="0.25">
      <c r="A48" s="44">
        <v>33</v>
      </c>
      <c r="B48" s="24" t="s">
        <v>196</v>
      </c>
      <c r="C48" s="24" t="s">
        <v>122</v>
      </c>
      <c r="D48" s="68" t="s">
        <v>198</v>
      </c>
      <c r="E48" s="73"/>
      <c r="F48" s="94" t="s">
        <v>18</v>
      </c>
      <c r="G48" s="43" t="s">
        <v>18</v>
      </c>
      <c r="H48" s="55" t="s">
        <v>2</v>
      </c>
      <c r="I48" s="77" t="s">
        <v>382</v>
      </c>
      <c r="J48" s="24" t="s">
        <v>197</v>
      </c>
      <c r="K48" s="24" t="s">
        <v>385</v>
      </c>
      <c r="L48" s="23">
        <v>1906</v>
      </c>
      <c r="M48" s="23">
        <v>419</v>
      </c>
      <c r="N48" s="24" t="s">
        <v>21</v>
      </c>
      <c r="O48" s="26">
        <v>5608</v>
      </c>
      <c r="P48" s="24" t="s">
        <v>199</v>
      </c>
      <c r="Q48" s="24" t="s">
        <v>200</v>
      </c>
      <c r="R48" s="24" t="s">
        <v>201</v>
      </c>
      <c r="S48" s="12">
        <v>5694</v>
      </c>
      <c r="T48" s="50" t="s">
        <v>18</v>
      </c>
      <c r="U48" s="28"/>
    </row>
    <row r="49" spans="1:21" ht="15" customHeight="1" x14ac:dyDescent="0.25">
      <c r="A49" s="44">
        <v>38</v>
      </c>
      <c r="B49" s="24" t="s">
        <v>224</v>
      </c>
      <c r="C49" s="24" t="s">
        <v>164</v>
      </c>
      <c r="D49" s="68" t="s">
        <v>225</v>
      </c>
      <c r="E49" s="73"/>
      <c r="F49" s="94" t="s">
        <v>18</v>
      </c>
      <c r="G49" s="43" t="s">
        <v>18</v>
      </c>
      <c r="H49" s="55" t="s">
        <v>2</v>
      </c>
      <c r="I49" s="77" t="s">
        <v>382</v>
      </c>
      <c r="J49" s="24" t="s">
        <v>19</v>
      </c>
      <c r="K49" s="24" t="s">
        <v>192</v>
      </c>
      <c r="L49" s="23">
        <v>1914</v>
      </c>
      <c r="M49" s="23">
        <v>2110</v>
      </c>
      <c r="N49" s="24" t="s">
        <v>21</v>
      </c>
      <c r="O49" s="26">
        <v>5348</v>
      </c>
      <c r="P49" s="24" t="s">
        <v>226</v>
      </c>
      <c r="Q49" s="24" t="s">
        <v>148</v>
      </c>
      <c r="R49" s="24" t="s">
        <v>33</v>
      </c>
      <c r="S49" s="12">
        <v>7616</v>
      </c>
      <c r="T49" s="50" t="s">
        <v>18</v>
      </c>
      <c r="U49" s="28"/>
    </row>
    <row r="50" spans="1:21" ht="15" customHeight="1" x14ac:dyDescent="0.25">
      <c r="A50" s="44">
        <v>39</v>
      </c>
      <c r="B50" s="24" t="s">
        <v>227</v>
      </c>
      <c r="C50" s="24" t="s">
        <v>117</v>
      </c>
      <c r="D50" s="68" t="s">
        <v>229</v>
      </c>
      <c r="E50" s="73"/>
      <c r="F50" s="94" t="s">
        <v>18</v>
      </c>
      <c r="G50" s="43" t="s">
        <v>18</v>
      </c>
      <c r="H50" s="55" t="s">
        <v>2</v>
      </c>
      <c r="I50" s="7">
        <v>11</v>
      </c>
      <c r="J50" s="25" t="s">
        <v>228</v>
      </c>
      <c r="K50" s="24" t="s">
        <v>390</v>
      </c>
      <c r="L50" s="23">
        <v>1913</v>
      </c>
      <c r="M50" s="1"/>
      <c r="N50" s="1"/>
      <c r="O50" s="26">
        <v>5525</v>
      </c>
      <c r="P50" s="24" t="s">
        <v>230</v>
      </c>
      <c r="Q50" s="24" t="s">
        <v>231</v>
      </c>
      <c r="R50" s="24" t="s">
        <v>143</v>
      </c>
      <c r="S50" s="12">
        <v>5694</v>
      </c>
      <c r="T50" s="50" t="s">
        <v>18</v>
      </c>
      <c r="U50" s="11">
        <v>8104</v>
      </c>
    </row>
    <row r="51" spans="1:21" ht="15" customHeight="1" x14ac:dyDescent="0.25">
      <c r="A51" s="44">
        <v>40</v>
      </c>
      <c r="B51" s="24" t="s">
        <v>232</v>
      </c>
      <c r="C51" s="24" t="s">
        <v>82</v>
      </c>
      <c r="D51" s="68" t="s">
        <v>235</v>
      </c>
      <c r="E51" s="73"/>
      <c r="F51" s="94" t="s">
        <v>18</v>
      </c>
      <c r="G51" s="43" t="s">
        <v>18</v>
      </c>
      <c r="H51" s="55" t="s">
        <v>2</v>
      </c>
      <c r="I51" s="7">
        <v>12</v>
      </c>
      <c r="J51" s="24" t="s">
        <v>233</v>
      </c>
      <c r="K51" s="24" t="s">
        <v>234</v>
      </c>
      <c r="L51" s="23">
        <v>1913</v>
      </c>
      <c r="M51" s="23">
        <v>2365</v>
      </c>
      <c r="N51" s="24" t="s">
        <v>21</v>
      </c>
      <c r="O51" s="26">
        <v>6846</v>
      </c>
      <c r="P51" s="24" t="s">
        <v>236</v>
      </c>
      <c r="Q51" s="24" t="s">
        <v>25</v>
      </c>
      <c r="R51" s="24" t="s">
        <v>33</v>
      </c>
      <c r="S51" s="12">
        <v>7170</v>
      </c>
      <c r="T51" s="8" t="s">
        <v>21</v>
      </c>
      <c r="U51" s="25" t="s">
        <v>237</v>
      </c>
    </row>
    <row r="52" spans="1:21" ht="15" customHeight="1" x14ac:dyDescent="0.25">
      <c r="A52" s="44">
        <v>43</v>
      </c>
      <c r="B52" s="24" t="s">
        <v>247</v>
      </c>
      <c r="C52" s="24" t="s">
        <v>248</v>
      </c>
      <c r="D52" s="68" t="s">
        <v>250</v>
      </c>
      <c r="E52" s="73"/>
      <c r="F52" s="94" t="s">
        <v>18</v>
      </c>
      <c r="G52" s="43" t="s">
        <v>18</v>
      </c>
      <c r="H52" s="55" t="s">
        <v>2</v>
      </c>
      <c r="I52" s="77" t="s">
        <v>382</v>
      </c>
      <c r="J52" s="24" t="s">
        <v>57</v>
      </c>
      <c r="K52" s="24" t="s">
        <v>249</v>
      </c>
      <c r="L52" s="23">
        <v>1911</v>
      </c>
      <c r="M52" s="23">
        <v>452</v>
      </c>
      <c r="N52" s="24" t="s">
        <v>21</v>
      </c>
      <c r="O52" s="26">
        <v>6808</v>
      </c>
      <c r="P52" s="24" t="s">
        <v>251</v>
      </c>
      <c r="Q52" s="24" t="s">
        <v>54</v>
      </c>
      <c r="R52" s="24" t="s">
        <v>33</v>
      </c>
      <c r="S52" s="12">
        <v>6985</v>
      </c>
      <c r="T52" s="50" t="s">
        <v>18</v>
      </c>
      <c r="U52" s="11">
        <v>8317</v>
      </c>
    </row>
    <row r="53" spans="1:21" ht="15" customHeight="1" x14ac:dyDescent="0.25">
      <c r="A53" s="44">
        <v>44</v>
      </c>
      <c r="B53" s="24" t="s">
        <v>252</v>
      </c>
      <c r="C53" s="24" t="s">
        <v>82</v>
      </c>
      <c r="D53" s="68" t="s">
        <v>253</v>
      </c>
      <c r="E53" s="73"/>
      <c r="F53" s="94" t="s">
        <v>18</v>
      </c>
      <c r="G53" s="43" t="s">
        <v>18</v>
      </c>
      <c r="H53" s="55" t="s">
        <v>2</v>
      </c>
      <c r="I53" s="77" t="s">
        <v>382</v>
      </c>
      <c r="J53" s="24" t="s">
        <v>19</v>
      </c>
      <c r="K53" s="24" t="s">
        <v>83</v>
      </c>
      <c r="L53" s="23">
        <v>1903</v>
      </c>
      <c r="M53" s="23">
        <v>2497</v>
      </c>
      <c r="N53" s="24" t="s">
        <v>21</v>
      </c>
      <c r="O53" s="26">
        <v>5371</v>
      </c>
      <c r="P53" s="24" t="s">
        <v>87</v>
      </c>
      <c r="Q53" s="24" t="s">
        <v>25</v>
      </c>
      <c r="R53" s="24" t="s">
        <v>33</v>
      </c>
      <c r="S53" s="12">
        <v>7598</v>
      </c>
      <c r="T53" s="50" t="s">
        <v>18</v>
      </c>
      <c r="U53" s="1"/>
    </row>
    <row r="54" spans="1:21" ht="15" customHeight="1" x14ac:dyDescent="0.25">
      <c r="A54" s="44">
        <v>45</v>
      </c>
      <c r="B54" s="24" t="s">
        <v>254</v>
      </c>
      <c r="C54" s="24" t="s">
        <v>255</v>
      </c>
      <c r="D54" s="68" t="s">
        <v>257</v>
      </c>
      <c r="E54" s="73"/>
      <c r="F54" s="94" t="s">
        <v>18</v>
      </c>
      <c r="G54" s="43" t="s">
        <v>18</v>
      </c>
      <c r="H54" s="55" t="s">
        <v>2</v>
      </c>
      <c r="I54" s="77" t="s">
        <v>382</v>
      </c>
      <c r="J54" s="24" t="s">
        <v>19</v>
      </c>
      <c r="K54" s="24" t="s">
        <v>256</v>
      </c>
      <c r="L54" s="23">
        <v>1914</v>
      </c>
      <c r="M54" s="23">
        <v>1708</v>
      </c>
      <c r="N54" s="24" t="s">
        <v>21</v>
      </c>
      <c r="O54" s="26">
        <v>6221</v>
      </c>
      <c r="P54" s="24" t="s">
        <v>258</v>
      </c>
      <c r="Q54" s="24" t="s">
        <v>259</v>
      </c>
      <c r="R54" s="24" t="s">
        <v>143</v>
      </c>
      <c r="S54" s="12">
        <v>6230</v>
      </c>
      <c r="T54" s="50" t="s">
        <v>18</v>
      </c>
      <c r="U54" s="11">
        <v>6203</v>
      </c>
    </row>
    <row r="55" spans="1:21" ht="15" customHeight="1" x14ac:dyDescent="0.25">
      <c r="A55" s="44">
        <v>46</v>
      </c>
      <c r="B55" s="24" t="s">
        <v>254</v>
      </c>
      <c r="C55" s="24" t="s">
        <v>176</v>
      </c>
      <c r="D55" s="68" t="s">
        <v>260</v>
      </c>
      <c r="E55" s="73"/>
      <c r="F55" s="94" t="s">
        <v>18</v>
      </c>
      <c r="G55" s="43" t="s">
        <v>18</v>
      </c>
      <c r="H55" s="55" t="s">
        <v>2</v>
      </c>
      <c r="I55" s="77" t="s">
        <v>382</v>
      </c>
      <c r="J55" s="24" t="s">
        <v>150</v>
      </c>
      <c r="K55" s="24" t="s">
        <v>118</v>
      </c>
      <c r="L55" s="23">
        <v>1910</v>
      </c>
      <c r="M55" s="23">
        <v>124</v>
      </c>
      <c r="N55" s="24" t="s">
        <v>21</v>
      </c>
      <c r="O55" s="26">
        <v>5749</v>
      </c>
      <c r="P55" s="24" t="s">
        <v>261</v>
      </c>
      <c r="Q55" s="24" t="s">
        <v>38</v>
      </c>
      <c r="R55" s="24" t="s">
        <v>262</v>
      </c>
      <c r="S55" s="12">
        <v>6027</v>
      </c>
      <c r="T55" s="50" t="s">
        <v>18</v>
      </c>
      <c r="U55" s="28"/>
    </row>
    <row r="56" spans="1:21" ht="15" customHeight="1" x14ac:dyDescent="0.25">
      <c r="A56" s="44">
        <v>51</v>
      </c>
      <c r="B56" s="24" t="s">
        <v>279</v>
      </c>
      <c r="C56" s="24" t="s">
        <v>176</v>
      </c>
      <c r="D56" s="68" t="s">
        <v>281</v>
      </c>
      <c r="E56" s="73"/>
      <c r="F56" s="94" t="s">
        <v>18</v>
      </c>
      <c r="G56" s="43" t="s">
        <v>18</v>
      </c>
      <c r="H56" s="55" t="s">
        <v>2</v>
      </c>
      <c r="I56" s="7">
        <v>13</v>
      </c>
      <c r="J56" s="24" t="s">
        <v>150</v>
      </c>
      <c r="K56" s="24" t="s">
        <v>280</v>
      </c>
      <c r="L56" s="23">
        <v>1900</v>
      </c>
      <c r="M56" s="23">
        <v>915</v>
      </c>
      <c r="N56" s="24" t="s">
        <v>21</v>
      </c>
      <c r="O56" s="26">
        <v>6366</v>
      </c>
      <c r="P56" s="24" t="s">
        <v>282</v>
      </c>
      <c r="Q56" s="24" t="s">
        <v>25</v>
      </c>
      <c r="R56" s="24" t="s">
        <v>143</v>
      </c>
      <c r="S56" s="12">
        <v>6764</v>
      </c>
      <c r="T56" s="8" t="s">
        <v>21</v>
      </c>
      <c r="U56" s="28"/>
    </row>
    <row r="57" spans="1:21" ht="15" customHeight="1" x14ac:dyDescent="0.25">
      <c r="A57" s="44">
        <v>55</v>
      </c>
      <c r="B57" s="24" t="s">
        <v>295</v>
      </c>
      <c r="C57" s="24" t="s">
        <v>45</v>
      </c>
      <c r="D57" s="68" t="s">
        <v>297</v>
      </c>
      <c r="E57" s="73"/>
      <c r="F57" s="94" t="s">
        <v>18</v>
      </c>
      <c r="G57" s="43" t="s">
        <v>18</v>
      </c>
      <c r="H57" s="55" t="s">
        <v>2</v>
      </c>
      <c r="I57" s="77" t="s">
        <v>382</v>
      </c>
      <c r="J57" s="24" t="s">
        <v>57</v>
      </c>
      <c r="K57" s="24" t="s">
        <v>296</v>
      </c>
      <c r="L57" s="23">
        <v>1913</v>
      </c>
      <c r="M57" s="23">
        <v>2427</v>
      </c>
      <c r="N57" s="24" t="s">
        <v>21</v>
      </c>
      <c r="O57" s="26">
        <v>6285</v>
      </c>
      <c r="P57" s="24" t="s">
        <v>298</v>
      </c>
      <c r="Q57" s="24" t="s">
        <v>206</v>
      </c>
      <c r="R57" s="24" t="s">
        <v>33</v>
      </c>
      <c r="S57" s="12">
        <v>6428</v>
      </c>
      <c r="T57" s="50" t="s">
        <v>18</v>
      </c>
      <c r="U57" s="28"/>
    </row>
    <row r="58" spans="1:21" ht="15" customHeight="1" x14ac:dyDescent="0.25">
      <c r="A58" s="44">
        <v>57</v>
      </c>
      <c r="B58" s="24" t="s">
        <v>303</v>
      </c>
      <c r="C58" s="24" t="s">
        <v>28</v>
      </c>
      <c r="D58" s="68" t="s">
        <v>305</v>
      </c>
      <c r="E58" s="73"/>
      <c r="F58" s="94" t="s">
        <v>18</v>
      </c>
      <c r="G58" s="43" t="s">
        <v>18</v>
      </c>
      <c r="H58" s="55" t="s">
        <v>2</v>
      </c>
      <c r="I58" s="77" t="s">
        <v>382</v>
      </c>
      <c r="J58" s="24" t="s">
        <v>19</v>
      </c>
      <c r="K58" s="24" t="s">
        <v>304</v>
      </c>
      <c r="L58" s="23">
        <v>1914</v>
      </c>
      <c r="M58" s="23">
        <v>1746</v>
      </c>
      <c r="N58" s="24" t="s">
        <v>21</v>
      </c>
      <c r="O58" s="26">
        <v>5777</v>
      </c>
      <c r="P58" s="24" t="s">
        <v>306</v>
      </c>
      <c r="Q58" s="24" t="s">
        <v>25</v>
      </c>
      <c r="R58" s="24" t="s">
        <v>33</v>
      </c>
      <c r="S58" s="12">
        <v>6618</v>
      </c>
      <c r="T58" s="50" t="s">
        <v>18</v>
      </c>
      <c r="U58" s="11">
        <v>8173</v>
      </c>
    </row>
    <row r="59" spans="1:21" ht="15" customHeight="1" x14ac:dyDescent="0.25">
      <c r="A59" s="44">
        <v>61</v>
      </c>
      <c r="B59" s="24" t="s">
        <v>328</v>
      </c>
      <c r="C59" s="24" t="s">
        <v>17</v>
      </c>
      <c r="D59" s="68" t="s">
        <v>330</v>
      </c>
      <c r="E59" s="73"/>
      <c r="F59" s="94" t="s">
        <v>18</v>
      </c>
      <c r="G59" s="40" t="s">
        <v>69</v>
      </c>
      <c r="H59" s="55" t="s">
        <v>2</v>
      </c>
      <c r="I59" s="77" t="s">
        <v>382</v>
      </c>
      <c r="J59" s="24" t="s">
        <v>19</v>
      </c>
      <c r="K59" s="24" t="s">
        <v>329</v>
      </c>
      <c r="L59" s="23">
        <v>1900</v>
      </c>
      <c r="M59" s="23">
        <v>754</v>
      </c>
      <c r="N59" s="24" t="s">
        <v>21</v>
      </c>
      <c r="O59" s="26">
        <v>5377</v>
      </c>
      <c r="P59" s="24" t="s">
        <v>331</v>
      </c>
      <c r="Q59" s="24" t="s">
        <v>153</v>
      </c>
      <c r="R59" s="24" t="s">
        <v>33</v>
      </c>
      <c r="S59" s="26">
        <v>7517</v>
      </c>
      <c r="T59" s="50" t="s">
        <v>18</v>
      </c>
      <c r="U59" s="28"/>
    </row>
    <row r="60" spans="1:21" ht="15" customHeight="1" x14ac:dyDescent="0.25">
      <c r="A60" s="44">
        <v>67</v>
      </c>
      <c r="B60" s="24" t="s">
        <v>359</v>
      </c>
      <c r="C60" s="24" t="s">
        <v>360</v>
      </c>
      <c r="D60" s="68" t="s">
        <v>362</v>
      </c>
      <c r="E60" s="73"/>
      <c r="F60" s="94" t="s">
        <v>18</v>
      </c>
      <c r="G60" s="39" t="s">
        <v>79</v>
      </c>
      <c r="H60" s="55" t="s">
        <v>2</v>
      </c>
      <c r="I60" s="77" t="s">
        <v>382</v>
      </c>
      <c r="J60" s="24" t="s">
        <v>19</v>
      </c>
      <c r="K60" s="24" t="s">
        <v>361</v>
      </c>
      <c r="L60" s="23">
        <v>1913</v>
      </c>
      <c r="M60" s="23">
        <v>2382</v>
      </c>
      <c r="N60" s="24" t="s">
        <v>21</v>
      </c>
      <c r="O60" s="26">
        <v>6946</v>
      </c>
      <c r="P60" s="24" t="s">
        <v>21</v>
      </c>
      <c r="Q60" s="24" t="s">
        <v>47</v>
      </c>
      <c r="R60" s="25" t="s">
        <v>363</v>
      </c>
      <c r="S60" s="25"/>
      <c r="T60" s="39" t="s">
        <v>79</v>
      </c>
      <c r="U60" s="28"/>
    </row>
    <row r="61" spans="1:21" ht="15" customHeight="1" x14ac:dyDescent="0.25">
      <c r="A61" s="44">
        <v>68</v>
      </c>
      <c r="B61" s="24" t="s">
        <v>364</v>
      </c>
      <c r="C61" s="24" t="s">
        <v>365</v>
      </c>
      <c r="D61" s="68" t="s">
        <v>367</v>
      </c>
      <c r="E61" s="72">
        <v>24</v>
      </c>
      <c r="F61" s="94" t="s">
        <v>18</v>
      </c>
      <c r="G61" s="28"/>
      <c r="H61" s="55" t="s">
        <v>2</v>
      </c>
      <c r="I61" s="77" t="s">
        <v>382</v>
      </c>
      <c r="J61" s="24" t="s">
        <v>19</v>
      </c>
      <c r="K61" s="24" t="s">
        <v>366</v>
      </c>
      <c r="L61" s="23">
        <v>1916</v>
      </c>
      <c r="M61" s="23">
        <v>2501</v>
      </c>
      <c r="N61" s="24" t="s">
        <v>21</v>
      </c>
      <c r="O61" s="26">
        <v>6094</v>
      </c>
      <c r="P61" s="24" t="s">
        <v>368</v>
      </c>
      <c r="Q61" s="24" t="s">
        <v>32</v>
      </c>
      <c r="R61" s="24" t="s">
        <v>33</v>
      </c>
      <c r="S61" s="26">
        <v>7803</v>
      </c>
      <c r="T61" s="50" t="s">
        <v>18</v>
      </c>
      <c r="U61" s="26">
        <v>8697</v>
      </c>
    </row>
    <row r="62" spans="1:21" ht="15" customHeight="1" x14ac:dyDescent="0.25">
      <c r="A62" s="44">
        <v>48</v>
      </c>
      <c r="B62" s="24" t="s">
        <v>266</v>
      </c>
      <c r="C62" s="24" t="s">
        <v>17</v>
      </c>
      <c r="D62" s="24" t="s">
        <v>268</v>
      </c>
      <c r="E62" s="73">
        <v>1</v>
      </c>
      <c r="F62" s="51" t="s">
        <v>269</v>
      </c>
      <c r="G62" s="43" t="s">
        <v>18</v>
      </c>
      <c r="H62" s="55" t="s">
        <v>2</v>
      </c>
      <c r="I62" s="77" t="s">
        <v>382</v>
      </c>
      <c r="J62" s="24" t="s">
        <v>19</v>
      </c>
      <c r="K62" s="24" t="s">
        <v>267</v>
      </c>
      <c r="L62" s="23">
        <v>1909</v>
      </c>
      <c r="M62" s="23">
        <v>466</v>
      </c>
      <c r="N62" s="24" t="s">
        <v>21</v>
      </c>
      <c r="O62" s="26">
        <v>5747</v>
      </c>
      <c r="P62" s="24" t="s">
        <v>270</v>
      </c>
      <c r="Q62" s="24" t="s">
        <v>38</v>
      </c>
      <c r="R62" s="24" t="s">
        <v>33</v>
      </c>
      <c r="S62" s="12">
        <v>7986</v>
      </c>
      <c r="T62" s="50" t="s">
        <v>18</v>
      </c>
      <c r="U62" s="28"/>
    </row>
    <row r="63" spans="1:21" ht="15" customHeight="1" x14ac:dyDescent="0.25">
      <c r="A63" s="44">
        <v>10</v>
      </c>
      <c r="B63" s="24" t="s">
        <v>76</v>
      </c>
      <c r="C63" s="24" t="s">
        <v>45</v>
      </c>
      <c r="D63" s="68" t="s">
        <v>78</v>
      </c>
      <c r="E63" s="70"/>
      <c r="F63" s="93" t="s">
        <v>79</v>
      </c>
      <c r="G63" s="43" t="s">
        <v>18</v>
      </c>
      <c r="H63" s="55" t="s">
        <v>2</v>
      </c>
      <c r="I63" s="77" t="s">
        <v>382</v>
      </c>
      <c r="J63" s="24" t="s">
        <v>19</v>
      </c>
      <c r="K63" s="24" t="s">
        <v>77</v>
      </c>
      <c r="L63" s="23">
        <v>1902</v>
      </c>
      <c r="M63" s="23">
        <v>1234</v>
      </c>
      <c r="N63" s="24" t="s">
        <v>21</v>
      </c>
      <c r="O63" s="26">
        <v>6872</v>
      </c>
      <c r="P63" s="24" t="s">
        <v>80</v>
      </c>
      <c r="Q63" s="24" t="s">
        <v>54</v>
      </c>
      <c r="R63" s="24" t="s">
        <v>33</v>
      </c>
      <c r="S63" s="12">
        <v>7027</v>
      </c>
      <c r="T63" s="50" t="s">
        <v>18</v>
      </c>
      <c r="U63" s="11">
        <v>7633</v>
      </c>
    </row>
    <row r="64" spans="1:21" ht="15" customHeight="1" x14ac:dyDescent="0.25">
      <c r="A64" s="44">
        <v>14</v>
      </c>
      <c r="B64" s="24" t="s">
        <v>98</v>
      </c>
      <c r="C64" s="24" t="s">
        <v>28</v>
      </c>
      <c r="D64" s="68" t="s">
        <v>100</v>
      </c>
      <c r="E64" s="73"/>
      <c r="F64" s="93" t="s">
        <v>79</v>
      </c>
      <c r="G64" s="43" t="s">
        <v>18</v>
      </c>
      <c r="H64" s="55" t="s">
        <v>2</v>
      </c>
      <c r="I64" s="77" t="s">
        <v>382</v>
      </c>
      <c r="J64" s="24" t="s">
        <v>19</v>
      </c>
      <c r="K64" s="24" t="s">
        <v>99</v>
      </c>
      <c r="L64" s="23">
        <v>1909</v>
      </c>
      <c r="M64" s="23">
        <v>857</v>
      </c>
      <c r="N64" s="24" t="s">
        <v>21</v>
      </c>
      <c r="O64" s="26">
        <v>6771</v>
      </c>
      <c r="P64" s="24" t="s">
        <v>101</v>
      </c>
      <c r="Q64" s="24" t="s">
        <v>25</v>
      </c>
      <c r="R64" s="24" t="s">
        <v>102</v>
      </c>
      <c r="S64" s="12">
        <v>6890</v>
      </c>
      <c r="T64" s="50" t="s">
        <v>18</v>
      </c>
      <c r="U64" s="28"/>
    </row>
    <row r="65" spans="1:21" ht="15" customHeight="1" x14ac:dyDescent="0.25">
      <c r="A65" s="44">
        <v>26</v>
      </c>
      <c r="B65" s="24" t="s">
        <v>163</v>
      </c>
      <c r="C65" s="24" t="s">
        <v>164</v>
      </c>
      <c r="D65" s="68" t="s">
        <v>166</v>
      </c>
      <c r="E65" s="73"/>
      <c r="F65" s="93" t="s">
        <v>79</v>
      </c>
      <c r="G65" s="43" t="s">
        <v>18</v>
      </c>
      <c r="H65" s="55" t="s">
        <v>2</v>
      </c>
      <c r="I65" s="77" t="s">
        <v>382</v>
      </c>
      <c r="J65" s="24" t="s">
        <v>19</v>
      </c>
      <c r="K65" s="24" t="s">
        <v>165</v>
      </c>
      <c r="L65" s="23">
        <v>1892</v>
      </c>
      <c r="M65" s="23">
        <v>1500</v>
      </c>
      <c r="N65" s="24" t="s">
        <v>21</v>
      </c>
      <c r="O65" s="26">
        <v>5580</v>
      </c>
      <c r="P65" s="24" t="s">
        <v>125</v>
      </c>
      <c r="Q65" s="24" t="s">
        <v>25</v>
      </c>
      <c r="R65" s="25" t="s">
        <v>92</v>
      </c>
      <c r="S65" s="12">
        <v>5694</v>
      </c>
      <c r="T65" s="50" t="s">
        <v>18</v>
      </c>
      <c r="U65" s="28"/>
    </row>
    <row r="66" spans="1:21" ht="15" customHeight="1" x14ac:dyDescent="0.25">
      <c r="A66" s="44">
        <v>29</v>
      </c>
      <c r="B66" s="24" t="s">
        <v>167</v>
      </c>
      <c r="C66" s="24" t="s">
        <v>176</v>
      </c>
      <c r="D66" s="68" t="s">
        <v>178</v>
      </c>
      <c r="E66" s="73"/>
      <c r="F66" s="93" t="s">
        <v>79</v>
      </c>
      <c r="G66" s="43" t="s">
        <v>18</v>
      </c>
      <c r="H66" s="55" t="s">
        <v>2</v>
      </c>
      <c r="I66" s="7">
        <v>8</v>
      </c>
      <c r="J66" s="24" t="s">
        <v>19</v>
      </c>
      <c r="K66" s="24" t="s">
        <v>177</v>
      </c>
      <c r="L66" s="23">
        <v>1900</v>
      </c>
      <c r="M66" s="23">
        <v>981</v>
      </c>
      <c r="N66" s="24" t="s">
        <v>21</v>
      </c>
      <c r="O66" s="26">
        <v>6533</v>
      </c>
      <c r="P66" s="24" t="s">
        <v>179</v>
      </c>
      <c r="Q66" s="24" t="s">
        <v>32</v>
      </c>
      <c r="R66" s="24" t="s">
        <v>33</v>
      </c>
      <c r="S66" s="12">
        <v>7979</v>
      </c>
      <c r="T66" s="39" t="s">
        <v>79</v>
      </c>
      <c r="U66" s="28"/>
    </row>
    <row r="67" spans="1:21" ht="15" customHeight="1" x14ac:dyDescent="0.25">
      <c r="A67" s="44">
        <v>53</v>
      </c>
      <c r="B67" s="24" t="s">
        <v>287</v>
      </c>
      <c r="C67" s="24" t="s">
        <v>117</v>
      </c>
      <c r="D67" s="68" t="s">
        <v>289</v>
      </c>
      <c r="E67" s="73"/>
      <c r="F67" s="93" t="s">
        <v>79</v>
      </c>
      <c r="G67" s="43" t="s">
        <v>18</v>
      </c>
      <c r="H67" s="55" t="s">
        <v>2</v>
      </c>
      <c r="I67" s="77" t="s">
        <v>382</v>
      </c>
      <c r="J67" s="24" t="s">
        <v>19</v>
      </c>
      <c r="K67" s="24" t="s">
        <v>288</v>
      </c>
      <c r="L67" s="23">
        <v>1912</v>
      </c>
      <c r="M67" s="23">
        <v>1149</v>
      </c>
      <c r="N67" s="24" t="s">
        <v>21</v>
      </c>
      <c r="O67" s="26">
        <v>5747</v>
      </c>
      <c r="P67" s="24" t="s">
        <v>290</v>
      </c>
      <c r="Q67" s="24" t="s">
        <v>25</v>
      </c>
      <c r="R67" s="24" t="s">
        <v>33</v>
      </c>
      <c r="S67" s="12">
        <v>7948</v>
      </c>
      <c r="T67" s="50" t="s">
        <v>18</v>
      </c>
      <c r="U67" s="11">
        <v>8444</v>
      </c>
    </row>
    <row r="68" spans="1:21" ht="15" customHeight="1" x14ac:dyDescent="0.25">
      <c r="A68" s="44">
        <v>69</v>
      </c>
      <c r="B68" s="24" t="s">
        <v>369</v>
      </c>
      <c r="C68" s="24" t="s">
        <v>82</v>
      </c>
      <c r="D68" s="68" t="s">
        <v>370</v>
      </c>
      <c r="E68" s="72">
        <v>6</v>
      </c>
      <c r="F68" s="93" t="s">
        <v>79</v>
      </c>
      <c r="G68" s="39" t="s">
        <v>79</v>
      </c>
      <c r="H68" s="55" t="s">
        <v>2</v>
      </c>
      <c r="I68" s="77" t="s">
        <v>382</v>
      </c>
      <c r="J68" s="24" t="s">
        <v>19</v>
      </c>
      <c r="K68" s="24" t="s">
        <v>77</v>
      </c>
      <c r="L68" s="23">
        <v>1900</v>
      </c>
      <c r="M68" s="23">
        <v>721</v>
      </c>
      <c r="N68" s="24" t="s">
        <v>21</v>
      </c>
      <c r="O68" s="26">
        <v>5543</v>
      </c>
      <c r="P68" s="24" t="s">
        <v>265</v>
      </c>
      <c r="Q68" s="24" t="s">
        <v>25</v>
      </c>
      <c r="R68" s="24" t="s">
        <v>33</v>
      </c>
      <c r="S68" s="26">
        <v>7829</v>
      </c>
      <c r="T68" s="50" t="s">
        <v>18</v>
      </c>
      <c r="U68" s="28"/>
    </row>
    <row r="69" spans="1:21" ht="15" customHeight="1" x14ac:dyDescent="0.25">
      <c r="A69" s="44">
        <v>7</v>
      </c>
      <c r="B69" s="24" t="s">
        <v>55</v>
      </c>
      <c r="C69" s="24" t="s">
        <v>56</v>
      </c>
      <c r="D69" s="68" t="s">
        <v>59</v>
      </c>
      <c r="E69" s="73"/>
      <c r="F69" s="88" t="s">
        <v>60</v>
      </c>
      <c r="G69" s="43" t="s">
        <v>18</v>
      </c>
      <c r="H69" s="55" t="s">
        <v>2</v>
      </c>
      <c r="I69" s="77" t="s">
        <v>382</v>
      </c>
      <c r="J69" s="24" t="s">
        <v>57</v>
      </c>
      <c r="K69" s="24" t="s">
        <v>58</v>
      </c>
      <c r="L69" s="23">
        <v>1911</v>
      </c>
      <c r="M69" s="23">
        <v>372</v>
      </c>
      <c r="N69" s="24" t="s">
        <v>21</v>
      </c>
      <c r="O69" s="26">
        <v>5354</v>
      </c>
      <c r="P69" s="24" t="s">
        <v>61</v>
      </c>
      <c r="Q69" s="24" t="s">
        <v>62</v>
      </c>
      <c r="R69" s="24" t="s">
        <v>63</v>
      </c>
      <c r="S69" s="12">
        <v>7462</v>
      </c>
      <c r="T69" s="50" t="s">
        <v>18</v>
      </c>
      <c r="U69" s="11">
        <v>8274</v>
      </c>
    </row>
    <row r="70" spans="1:21" ht="15" customHeight="1" x14ac:dyDescent="0.25">
      <c r="A70" s="44">
        <v>49</v>
      </c>
      <c r="B70" s="24" t="s">
        <v>271</v>
      </c>
      <c r="C70" s="24" t="s">
        <v>117</v>
      </c>
      <c r="D70" s="68" t="s">
        <v>273</v>
      </c>
      <c r="E70" s="72">
        <v>2</v>
      </c>
      <c r="F70" s="88" t="s">
        <v>60</v>
      </c>
      <c r="G70" s="43" t="s">
        <v>18</v>
      </c>
      <c r="H70" s="55" t="s">
        <v>2</v>
      </c>
      <c r="I70" s="77" t="s">
        <v>382</v>
      </c>
      <c r="J70" s="24" t="s">
        <v>19</v>
      </c>
      <c r="K70" s="24" t="s">
        <v>272</v>
      </c>
      <c r="L70" s="23">
        <v>1911</v>
      </c>
      <c r="M70" s="23">
        <v>591</v>
      </c>
      <c r="N70" s="24" t="s">
        <v>21</v>
      </c>
      <c r="O70" s="26">
        <v>5673</v>
      </c>
      <c r="P70" s="24" t="s">
        <v>275</v>
      </c>
      <c r="Q70" s="24" t="s">
        <v>38</v>
      </c>
      <c r="R70" s="24" t="s">
        <v>143</v>
      </c>
      <c r="S70" s="12">
        <v>6742</v>
      </c>
      <c r="T70" s="50" t="s">
        <v>18</v>
      </c>
      <c r="U70" s="11">
        <v>7588</v>
      </c>
    </row>
    <row r="71" spans="1:21" ht="15" customHeight="1" x14ac:dyDescent="0.25">
      <c r="A71" s="44">
        <v>4</v>
      </c>
      <c r="B71" s="24" t="s">
        <v>39</v>
      </c>
      <c r="C71" s="24" t="s">
        <v>40</v>
      </c>
      <c r="D71" s="24" t="s">
        <v>42</v>
      </c>
      <c r="E71" s="72">
        <v>1</v>
      </c>
      <c r="F71" s="51" t="s">
        <v>387</v>
      </c>
      <c r="G71" s="43" t="s">
        <v>18</v>
      </c>
      <c r="H71" s="55" t="s">
        <v>2</v>
      </c>
      <c r="I71" s="77" t="s">
        <v>382</v>
      </c>
      <c r="J71" s="24" t="s">
        <v>19</v>
      </c>
      <c r="K71" s="24" t="s">
        <v>41</v>
      </c>
      <c r="L71" s="23">
        <v>1903</v>
      </c>
      <c r="M71" s="23">
        <v>2413</v>
      </c>
      <c r="N71" s="24" t="s">
        <v>21</v>
      </c>
      <c r="O71" s="26">
        <v>6327</v>
      </c>
      <c r="P71" s="24" t="s">
        <v>43</v>
      </c>
      <c r="Q71" s="24" t="s">
        <v>25</v>
      </c>
      <c r="R71" s="24" t="s">
        <v>33</v>
      </c>
      <c r="S71" s="12">
        <v>6489</v>
      </c>
      <c r="T71" s="50" t="s">
        <v>18</v>
      </c>
      <c r="U71" s="11">
        <v>7141</v>
      </c>
    </row>
    <row r="72" spans="1:21" ht="15" customHeight="1" x14ac:dyDescent="0.25">
      <c r="A72" s="44">
        <v>27</v>
      </c>
      <c r="B72" s="24" t="s">
        <v>167</v>
      </c>
      <c r="C72" s="24" t="s">
        <v>168</v>
      </c>
      <c r="D72" s="24" t="s">
        <v>170</v>
      </c>
      <c r="E72" s="72">
        <v>1</v>
      </c>
      <c r="F72" s="51" t="s">
        <v>171</v>
      </c>
      <c r="G72" s="43" t="s">
        <v>18</v>
      </c>
      <c r="H72" s="55" t="s">
        <v>2</v>
      </c>
      <c r="I72" s="77" t="s">
        <v>382</v>
      </c>
      <c r="J72" s="24" t="s">
        <v>57</v>
      </c>
      <c r="K72" s="24" t="s">
        <v>169</v>
      </c>
      <c r="L72" s="23">
        <v>1914</v>
      </c>
      <c r="M72" s="23">
        <v>1638</v>
      </c>
      <c r="N72" s="24" t="s">
        <v>21</v>
      </c>
      <c r="O72" s="26">
        <v>5651</v>
      </c>
      <c r="P72" s="24" t="s">
        <v>172</v>
      </c>
      <c r="Q72" s="24" t="s">
        <v>32</v>
      </c>
      <c r="R72" s="24" t="s">
        <v>33</v>
      </c>
      <c r="S72" s="12">
        <v>7770</v>
      </c>
      <c r="T72" s="50" t="s">
        <v>18</v>
      </c>
      <c r="U72" s="11">
        <v>8922</v>
      </c>
    </row>
    <row r="73" spans="1:21" ht="15" customHeight="1" x14ac:dyDescent="0.25">
      <c r="A73" s="44">
        <v>25</v>
      </c>
      <c r="B73" s="24" t="s">
        <v>158</v>
      </c>
      <c r="C73" s="24" t="s">
        <v>423</v>
      </c>
      <c r="D73" s="24" t="s">
        <v>160</v>
      </c>
      <c r="E73" s="72">
        <v>1</v>
      </c>
      <c r="F73" s="51" t="s">
        <v>161</v>
      </c>
      <c r="G73" s="43" t="s">
        <v>18</v>
      </c>
      <c r="H73" s="55" t="s">
        <v>2</v>
      </c>
      <c r="I73" s="77" t="s">
        <v>382</v>
      </c>
      <c r="J73" s="24" t="s">
        <v>19</v>
      </c>
      <c r="K73" s="24" t="s">
        <v>159</v>
      </c>
      <c r="L73" s="23">
        <v>1910</v>
      </c>
      <c r="M73" s="23">
        <v>47</v>
      </c>
      <c r="N73" s="24" t="s">
        <v>21</v>
      </c>
      <c r="O73" s="26">
        <v>5763</v>
      </c>
      <c r="P73" s="24" t="s">
        <v>162</v>
      </c>
      <c r="Q73" s="24" t="s">
        <v>38</v>
      </c>
      <c r="R73" s="24" t="s">
        <v>33</v>
      </c>
      <c r="S73" s="12">
        <v>5854</v>
      </c>
      <c r="T73" s="50" t="s">
        <v>18</v>
      </c>
      <c r="U73" s="28"/>
    </row>
    <row r="74" spans="1:21" ht="15" customHeight="1" x14ac:dyDescent="0.25">
      <c r="A74" s="44">
        <v>1</v>
      </c>
      <c r="B74" s="24" t="s">
        <v>16</v>
      </c>
      <c r="C74" s="24" t="s">
        <v>17</v>
      </c>
      <c r="D74" s="24" t="s">
        <v>22</v>
      </c>
      <c r="E74" s="72">
        <v>1</v>
      </c>
      <c r="F74" s="51" t="s">
        <v>23</v>
      </c>
      <c r="G74" s="43" t="s">
        <v>18</v>
      </c>
      <c r="H74" s="55" t="s">
        <v>2</v>
      </c>
      <c r="I74" s="77" t="s">
        <v>382</v>
      </c>
      <c r="J74" s="24" t="s">
        <v>19</v>
      </c>
      <c r="K74" s="24" t="s">
        <v>20</v>
      </c>
      <c r="L74" s="23">
        <v>1895</v>
      </c>
      <c r="M74" s="23">
        <v>2700</v>
      </c>
      <c r="N74" s="24" t="s">
        <v>21</v>
      </c>
      <c r="O74" s="26">
        <v>5772</v>
      </c>
      <c r="P74" s="24" t="s">
        <v>24</v>
      </c>
      <c r="Q74" s="24" t="s">
        <v>25</v>
      </c>
      <c r="R74" s="24" t="s">
        <v>26</v>
      </c>
      <c r="S74" s="26">
        <v>6661</v>
      </c>
      <c r="T74" s="50" t="s">
        <v>18</v>
      </c>
      <c r="U74" s="11">
        <v>7265</v>
      </c>
    </row>
    <row r="75" spans="1:21" x14ac:dyDescent="0.25">
      <c r="A75" s="46"/>
      <c r="B75" s="19"/>
      <c r="C75" s="19"/>
      <c r="D75" s="19"/>
      <c r="E75" s="71">
        <v>70</v>
      </c>
      <c r="F75" s="19"/>
      <c r="G75" s="27"/>
      <c r="H75" s="57"/>
      <c r="I75" s="57"/>
      <c r="J75" s="19"/>
      <c r="K75" s="19"/>
      <c r="L75" s="20"/>
      <c r="M75" s="20"/>
      <c r="N75" s="19"/>
      <c r="O75" s="21"/>
      <c r="P75" s="19"/>
      <c r="Q75" s="19"/>
      <c r="R75" s="19"/>
      <c r="S75" s="21"/>
      <c r="T75" s="19"/>
      <c r="U75" s="34"/>
    </row>
    <row r="76" spans="1:21" x14ac:dyDescent="0.25">
      <c r="A76" s="47" t="s">
        <v>377</v>
      </c>
      <c r="B76" s="18"/>
      <c r="C76" s="18"/>
      <c r="D76" s="18"/>
      <c r="F76" s="18"/>
      <c r="G76" s="18"/>
      <c r="H76" s="58"/>
      <c r="I76" s="58"/>
      <c r="J76" s="18"/>
      <c r="K76" s="18"/>
      <c r="L76" s="18"/>
      <c r="M76" s="18"/>
      <c r="N76" s="18"/>
      <c r="O76" s="18"/>
      <c r="P76" s="18"/>
      <c r="Q76" s="18"/>
      <c r="R76" s="18"/>
      <c r="S76" s="18"/>
      <c r="T76" s="18"/>
      <c r="U76" s="18"/>
    </row>
    <row r="77" spans="1:21" x14ac:dyDescent="0.25">
      <c r="A77" s="48" t="s">
        <v>379</v>
      </c>
      <c r="B77" s="18"/>
      <c r="C77" s="18"/>
      <c r="D77" s="18"/>
      <c r="F77" s="18"/>
      <c r="G77" s="18"/>
      <c r="H77" s="58"/>
      <c r="I77" s="58"/>
      <c r="J77" s="18"/>
      <c r="K77" s="18"/>
      <c r="L77" s="18"/>
      <c r="M77" s="18"/>
      <c r="N77" s="18"/>
      <c r="O77" s="18"/>
      <c r="P77" s="18"/>
      <c r="Q77" s="18"/>
      <c r="R77" s="18"/>
      <c r="S77" s="18"/>
      <c r="T77" s="18"/>
      <c r="U77" s="18"/>
    </row>
    <row r="78" spans="1:21" s="35" customFormat="1" x14ac:dyDescent="0.25">
      <c r="A78" s="36" t="s">
        <v>607</v>
      </c>
      <c r="E78" s="53"/>
      <c r="F78" s="53"/>
    </row>
    <row r="80" spans="1:21" x14ac:dyDescent="0.25">
      <c r="O80" s="22" t="s">
        <v>709</v>
      </c>
      <c r="P80" s="22" t="s">
        <v>708</v>
      </c>
    </row>
    <row r="81" spans="15:17" x14ac:dyDescent="0.25">
      <c r="O81" s="22">
        <v>24</v>
      </c>
      <c r="P81" s="50" t="s">
        <v>18</v>
      </c>
      <c r="Q81" s="419">
        <f>24/70</f>
        <v>0.34285714285714286</v>
      </c>
    </row>
    <row r="82" spans="15:17" x14ac:dyDescent="0.25">
      <c r="O82" s="22">
        <v>8</v>
      </c>
      <c r="P82" s="8" t="s">
        <v>21</v>
      </c>
      <c r="Q82" s="457">
        <f>8/70</f>
        <v>0.11428571428571428</v>
      </c>
    </row>
    <row r="83" spans="15:17" x14ac:dyDescent="0.25">
      <c r="O83" s="22">
        <v>6</v>
      </c>
      <c r="P83" s="39" t="s">
        <v>79</v>
      </c>
      <c r="Q83" s="458">
        <f>6/70</f>
        <v>8.5714285714285715E-2</v>
      </c>
    </row>
    <row r="84" spans="15:17" x14ac:dyDescent="0.25">
      <c r="O84" s="22">
        <v>5</v>
      </c>
      <c r="P84" s="40" t="s">
        <v>69</v>
      </c>
      <c r="Q84" s="459">
        <f>5/70</f>
        <v>7.1428571428571425E-2</v>
      </c>
    </row>
    <row r="85" spans="15:17" x14ac:dyDescent="0.25">
      <c r="O85" s="22">
        <v>3</v>
      </c>
      <c r="P85" s="51" t="s">
        <v>221</v>
      </c>
      <c r="Q85" s="436"/>
    </row>
    <row r="86" spans="15:17" x14ac:dyDescent="0.25">
      <c r="O86" s="22">
        <v>2</v>
      </c>
      <c r="P86" s="88" t="s">
        <v>120</v>
      </c>
      <c r="Q86" s="437"/>
    </row>
    <row r="87" spans="15:17" x14ac:dyDescent="0.25">
      <c r="O87" s="22">
        <v>2</v>
      </c>
      <c r="P87" s="51" t="s">
        <v>60</v>
      </c>
      <c r="Q87" s="437"/>
    </row>
    <row r="88" spans="15:17" x14ac:dyDescent="0.25">
      <c r="O88" s="22">
        <v>1</v>
      </c>
      <c r="P88" s="51" t="s">
        <v>190</v>
      </c>
      <c r="Q88" s="437"/>
    </row>
    <row r="89" spans="15:17" x14ac:dyDescent="0.25">
      <c r="O89" s="22">
        <v>1</v>
      </c>
      <c r="P89" s="51" t="s">
        <v>96</v>
      </c>
      <c r="Q89" s="437"/>
    </row>
    <row r="90" spans="15:17" x14ac:dyDescent="0.25">
      <c r="O90" s="22">
        <v>1</v>
      </c>
      <c r="P90" s="51" t="s">
        <v>194</v>
      </c>
      <c r="Q90" s="437"/>
    </row>
    <row r="91" spans="15:17" x14ac:dyDescent="0.25">
      <c r="O91" s="22">
        <v>1</v>
      </c>
      <c r="P91" s="88" t="s">
        <v>341</v>
      </c>
      <c r="Q91" s="437"/>
    </row>
    <row r="92" spans="15:17" x14ac:dyDescent="0.25">
      <c r="O92" s="22">
        <v>1</v>
      </c>
      <c r="P92" s="88" t="s">
        <v>336</v>
      </c>
      <c r="Q92" s="437"/>
    </row>
    <row r="93" spans="15:17" x14ac:dyDescent="0.25">
      <c r="O93" s="22">
        <v>1</v>
      </c>
      <c r="P93" s="88" t="s">
        <v>111</v>
      </c>
      <c r="Q93" s="437"/>
    </row>
    <row r="94" spans="15:17" x14ac:dyDescent="0.25">
      <c r="O94" s="22">
        <v>1</v>
      </c>
      <c r="P94" s="51" t="s">
        <v>317</v>
      </c>
      <c r="Q94" s="437"/>
    </row>
    <row r="95" spans="15:17" x14ac:dyDescent="0.25">
      <c r="O95" s="22">
        <v>1</v>
      </c>
      <c r="P95" s="51" t="s">
        <v>215</v>
      </c>
      <c r="Q95" s="437"/>
    </row>
    <row r="96" spans="15:17" x14ac:dyDescent="0.25">
      <c r="O96" s="22">
        <v>1</v>
      </c>
      <c r="P96" s="88" t="s">
        <v>52</v>
      </c>
      <c r="Q96" s="437"/>
    </row>
    <row r="97" spans="15:17" x14ac:dyDescent="0.25">
      <c r="O97" s="22">
        <v>1</v>
      </c>
      <c r="P97" s="88" t="s">
        <v>86</v>
      </c>
      <c r="Q97" s="437"/>
    </row>
    <row r="98" spans="15:17" x14ac:dyDescent="0.25">
      <c r="O98" s="22">
        <v>1</v>
      </c>
      <c r="P98" s="88" t="s">
        <v>293</v>
      </c>
      <c r="Q98" s="437"/>
    </row>
    <row r="99" spans="15:17" x14ac:dyDescent="0.25">
      <c r="O99" s="22">
        <v>1</v>
      </c>
      <c r="P99" s="88" t="s">
        <v>301</v>
      </c>
      <c r="Q99" s="437"/>
    </row>
    <row r="100" spans="15:17" x14ac:dyDescent="0.25">
      <c r="O100" s="22">
        <v>1</v>
      </c>
      <c r="P100" s="88" t="s">
        <v>269</v>
      </c>
      <c r="Q100" s="437"/>
    </row>
    <row r="101" spans="15:17" x14ac:dyDescent="0.25">
      <c r="O101" s="22">
        <v>1</v>
      </c>
      <c r="P101" s="88" t="s">
        <v>387</v>
      </c>
      <c r="Q101" s="437"/>
    </row>
    <row r="102" spans="15:17" x14ac:dyDescent="0.25">
      <c r="O102" s="22">
        <v>1</v>
      </c>
      <c r="P102" s="88" t="s">
        <v>171</v>
      </c>
      <c r="Q102" s="437"/>
    </row>
    <row r="103" spans="15:17" x14ac:dyDescent="0.25">
      <c r="O103" s="22">
        <v>1</v>
      </c>
      <c r="P103" s="88" t="s">
        <v>161</v>
      </c>
      <c r="Q103" s="437"/>
    </row>
    <row r="104" spans="15:17" x14ac:dyDescent="0.25">
      <c r="O104" s="22">
        <v>1</v>
      </c>
      <c r="P104" s="88" t="s">
        <v>23</v>
      </c>
      <c r="Q104" s="459">
        <f>24/70</f>
        <v>0.34285714285714286</v>
      </c>
    </row>
    <row r="105" spans="15:17" x14ac:dyDescent="0.25">
      <c r="O105" s="22">
        <v>1</v>
      </c>
      <c r="P105" s="456" t="s">
        <v>285</v>
      </c>
      <c r="Q105" s="436"/>
    </row>
    <row r="106" spans="15:17" x14ac:dyDescent="0.25">
      <c r="O106" s="22">
        <v>1</v>
      </c>
      <c r="P106" s="38" t="s">
        <v>352</v>
      </c>
      <c r="Q106" s="437"/>
    </row>
    <row r="107" spans="15:17" x14ac:dyDescent="0.25">
      <c r="O107" s="22">
        <v>1</v>
      </c>
      <c r="P107" s="456" t="s">
        <v>210</v>
      </c>
      <c r="Q107" s="459">
        <f>3/70</f>
        <v>4.2857142857142858E-2</v>
      </c>
    </row>
    <row r="108" spans="15:17" x14ac:dyDescent="0.25">
      <c r="O108" s="71">
        <v>70</v>
      </c>
      <c r="P108" s="19"/>
      <c r="Q108" s="460">
        <v>1</v>
      </c>
    </row>
    <row r="109" spans="15:17" x14ac:dyDescent="0.25">
      <c r="O109" s="35"/>
      <c r="P109" s="35"/>
    </row>
    <row r="110" spans="15:17" x14ac:dyDescent="0.25">
      <c r="O110" s="35"/>
      <c r="P110" s="35"/>
    </row>
    <row r="111" spans="15:17" x14ac:dyDescent="0.25">
      <c r="O111" s="35"/>
      <c r="P111" s="35"/>
    </row>
    <row r="114" spans="5:19" x14ac:dyDescent="0.25">
      <c r="P114" s="598" t="s">
        <v>850</v>
      </c>
      <c r="Q114" s="558" t="s">
        <v>847</v>
      </c>
      <c r="R114" s="599" t="s">
        <v>327</v>
      </c>
      <c r="S114" s="600" t="s">
        <v>709</v>
      </c>
    </row>
    <row r="115" spans="5:19" x14ac:dyDescent="0.25">
      <c r="P115" s="601">
        <v>84</v>
      </c>
      <c r="Q115" s="602">
        <v>19153</v>
      </c>
      <c r="R115" s="603" t="s">
        <v>210</v>
      </c>
      <c r="S115" s="622">
        <v>1</v>
      </c>
    </row>
    <row r="116" spans="5:19" x14ac:dyDescent="0.25">
      <c r="P116" s="601">
        <v>58</v>
      </c>
      <c r="Q116" s="602">
        <v>24227</v>
      </c>
      <c r="R116" s="603" t="s">
        <v>285</v>
      </c>
      <c r="S116" s="622">
        <v>1</v>
      </c>
    </row>
    <row r="117" spans="5:19" x14ac:dyDescent="0.25">
      <c r="P117" s="601">
        <v>54</v>
      </c>
      <c r="Q117" s="602">
        <v>24269</v>
      </c>
      <c r="R117" s="603" t="s">
        <v>848</v>
      </c>
      <c r="S117" s="622">
        <v>1</v>
      </c>
    </row>
    <row r="118" spans="5:19" x14ac:dyDescent="0.25">
      <c r="P118" s="604">
        <v>42</v>
      </c>
      <c r="Q118" s="605">
        <v>87018</v>
      </c>
      <c r="R118" s="606" t="s">
        <v>194</v>
      </c>
      <c r="S118" s="623">
        <v>1</v>
      </c>
    </row>
    <row r="119" spans="5:19" x14ac:dyDescent="0.25">
      <c r="P119" s="604">
        <v>42</v>
      </c>
      <c r="Q119" s="605">
        <v>87187</v>
      </c>
      <c r="R119" s="606" t="s">
        <v>161</v>
      </c>
      <c r="S119" s="623">
        <v>1</v>
      </c>
    </row>
    <row r="120" spans="5:19" x14ac:dyDescent="0.25">
      <c r="P120" s="604">
        <v>41</v>
      </c>
      <c r="Q120" s="605">
        <v>87034</v>
      </c>
      <c r="R120" s="606" t="s">
        <v>341</v>
      </c>
      <c r="S120" s="623">
        <v>1</v>
      </c>
    </row>
    <row r="121" spans="5:19" x14ac:dyDescent="0.25">
      <c r="P121" s="604">
        <v>35</v>
      </c>
      <c r="Q121" s="605">
        <v>87045</v>
      </c>
      <c r="R121" s="606" t="s">
        <v>336</v>
      </c>
      <c r="S121" s="623">
        <v>1</v>
      </c>
    </row>
    <row r="122" spans="5:19" x14ac:dyDescent="0.25">
      <c r="P122" s="604">
        <v>32</v>
      </c>
      <c r="Q122" s="605">
        <v>87029</v>
      </c>
      <c r="R122" s="606" t="s">
        <v>52</v>
      </c>
      <c r="S122" s="623">
        <v>1</v>
      </c>
    </row>
    <row r="123" spans="5:19" x14ac:dyDescent="0.25">
      <c r="P123" s="604">
        <v>32</v>
      </c>
      <c r="Q123" s="605">
        <v>87105</v>
      </c>
      <c r="R123" s="606" t="s">
        <v>293</v>
      </c>
      <c r="S123" s="623">
        <v>1</v>
      </c>
    </row>
    <row r="124" spans="5:19" x14ac:dyDescent="0.25">
      <c r="P124" s="604">
        <v>31</v>
      </c>
      <c r="Q124" s="605">
        <v>87088</v>
      </c>
      <c r="R124" s="606" t="s">
        <v>86</v>
      </c>
      <c r="S124" s="623">
        <v>1</v>
      </c>
    </row>
    <row r="125" spans="5:19" x14ac:dyDescent="0.25">
      <c r="P125" s="604">
        <v>28</v>
      </c>
      <c r="Q125" s="605">
        <v>87183</v>
      </c>
      <c r="R125" s="606" t="s">
        <v>171</v>
      </c>
      <c r="S125" s="623">
        <v>1</v>
      </c>
    </row>
    <row r="126" spans="5:19" x14ac:dyDescent="0.25">
      <c r="P126" s="604">
        <v>24</v>
      </c>
      <c r="Q126" s="605">
        <v>87142</v>
      </c>
      <c r="R126" s="606" t="s">
        <v>269</v>
      </c>
      <c r="S126" s="623">
        <v>1</v>
      </c>
    </row>
    <row r="127" spans="5:19" s="35" customFormat="1" x14ac:dyDescent="0.25">
      <c r="E127" s="92"/>
      <c r="P127" s="604">
        <v>20</v>
      </c>
      <c r="Q127" s="605">
        <v>87002</v>
      </c>
      <c r="R127" s="606" t="s">
        <v>190</v>
      </c>
      <c r="S127" s="623">
        <v>1</v>
      </c>
    </row>
    <row r="128" spans="5:19" s="35" customFormat="1" x14ac:dyDescent="0.25">
      <c r="E128" s="92"/>
      <c r="P128" s="604">
        <v>20</v>
      </c>
      <c r="Q128" s="605">
        <v>87107</v>
      </c>
      <c r="R128" s="607" t="s">
        <v>301</v>
      </c>
      <c r="S128" s="623">
        <v>1</v>
      </c>
    </row>
    <row r="129" spans="5:19" s="35" customFormat="1" x14ac:dyDescent="0.25">
      <c r="E129" s="92"/>
      <c r="P129" s="604">
        <v>17</v>
      </c>
      <c r="Q129" s="605">
        <v>87167</v>
      </c>
      <c r="R129" s="606" t="s">
        <v>387</v>
      </c>
      <c r="S129" s="623">
        <v>1</v>
      </c>
    </row>
    <row r="130" spans="5:19" s="35" customFormat="1" x14ac:dyDescent="0.25">
      <c r="E130" s="92"/>
      <c r="P130" s="604">
        <v>17</v>
      </c>
      <c r="Q130" s="605">
        <v>87161</v>
      </c>
      <c r="R130" s="606" t="s">
        <v>274</v>
      </c>
      <c r="S130" s="623">
        <v>2</v>
      </c>
    </row>
    <row r="131" spans="5:19" s="35" customFormat="1" x14ac:dyDescent="0.25">
      <c r="E131" s="92"/>
      <c r="P131" s="608">
        <v>13</v>
      </c>
      <c r="Q131" s="509">
        <v>87192</v>
      </c>
      <c r="R131" s="609" t="s">
        <v>23</v>
      </c>
      <c r="S131" s="624">
        <v>1</v>
      </c>
    </row>
    <row r="132" spans="5:19" s="35" customFormat="1" x14ac:dyDescent="0.25">
      <c r="E132" s="92"/>
      <c r="P132" s="608">
        <v>13</v>
      </c>
      <c r="Q132" s="509">
        <v>87205</v>
      </c>
      <c r="R132" s="609" t="s">
        <v>221</v>
      </c>
      <c r="S132" s="624">
        <v>3</v>
      </c>
    </row>
    <row r="133" spans="5:19" s="35" customFormat="1" x14ac:dyDescent="0.25">
      <c r="E133" s="92"/>
      <c r="P133" s="608">
        <v>12</v>
      </c>
      <c r="Q133" s="509">
        <v>87050</v>
      </c>
      <c r="R133" s="609" t="s">
        <v>111</v>
      </c>
      <c r="S133" s="624">
        <v>1</v>
      </c>
    </row>
    <row r="134" spans="5:19" s="35" customFormat="1" x14ac:dyDescent="0.25">
      <c r="E134" s="92"/>
      <c r="P134" s="608">
        <v>12</v>
      </c>
      <c r="Q134" s="509">
        <v>87063</v>
      </c>
      <c r="R134" s="609" t="s">
        <v>317</v>
      </c>
      <c r="S134" s="624">
        <v>1</v>
      </c>
    </row>
    <row r="135" spans="5:19" s="35" customFormat="1" x14ac:dyDescent="0.25">
      <c r="E135" s="92"/>
      <c r="P135" s="608">
        <v>11</v>
      </c>
      <c r="Q135" s="509">
        <v>87019</v>
      </c>
      <c r="R135" s="609" t="s">
        <v>120</v>
      </c>
      <c r="S135" s="624">
        <v>2</v>
      </c>
    </row>
    <row r="136" spans="5:19" s="35" customFormat="1" x14ac:dyDescent="0.25">
      <c r="E136" s="92"/>
      <c r="P136" s="608">
        <v>10</v>
      </c>
      <c r="Q136" s="509">
        <v>87005</v>
      </c>
      <c r="R136" s="610" t="s">
        <v>96</v>
      </c>
      <c r="S136" s="624">
        <v>1</v>
      </c>
    </row>
    <row r="137" spans="5:19" s="35" customFormat="1" x14ac:dyDescent="0.25">
      <c r="E137" s="92"/>
      <c r="P137" s="608">
        <v>8</v>
      </c>
      <c r="Q137" s="509">
        <v>87075</v>
      </c>
      <c r="R137" s="609" t="s">
        <v>215</v>
      </c>
      <c r="S137" s="624">
        <v>1</v>
      </c>
    </row>
    <row r="138" spans="5:19" s="35" customFormat="1" x14ac:dyDescent="0.25">
      <c r="E138" s="92"/>
      <c r="P138" s="611">
        <v>8</v>
      </c>
      <c r="Q138" s="612">
        <v>87156</v>
      </c>
      <c r="R138" s="613" t="s">
        <v>849</v>
      </c>
      <c r="S138" s="625">
        <v>6</v>
      </c>
    </row>
    <row r="139" spans="5:19" s="35" customFormat="1" x14ac:dyDescent="0.25">
      <c r="E139" s="92"/>
      <c r="P139" s="614">
        <v>6</v>
      </c>
      <c r="Q139" s="615">
        <v>87065</v>
      </c>
      <c r="R139" s="616" t="s">
        <v>69</v>
      </c>
      <c r="S139" s="626">
        <v>5</v>
      </c>
    </row>
    <row r="140" spans="5:19" s="35" customFormat="1" x14ac:dyDescent="0.25">
      <c r="E140" s="92"/>
      <c r="P140" s="617">
        <v>5</v>
      </c>
      <c r="Q140" s="511">
        <v>87085</v>
      </c>
      <c r="R140" s="618" t="s">
        <v>21</v>
      </c>
      <c r="S140" s="627">
        <v>8</v>
      </c>
    </row>
    <row r="141" spans="5:19" s="35" customFormat="1" x14ac:dyDescent="0.25">
      <c r="E141" s="92"/>
      <c r="P141" s="619">
        <v>0</v>
      </c>
      <c r="Q141" s="620">
        <v>87114</v>
      </c>
      <c r="R141" s="621" t="s">
        <v>18</v>
      </c>
      <c r="S141" s="628">
        <v>24</v>
      </c>
    </row>
    <row r="142" spans="5:19" s="35" customFormat="1" x14ac:dyDescent="0.25">
      <c r="E142" s="92"/>
      <c r="O142"/>
      <c r="P142"/>
    </row>
    <row r="143" spans="5:19" s="35" customFormat="1" x14ac:dyDescent="0.25">
      <c r="E143" s="92"/>
      <c r="O143"/>
      <c r="P143"/>
    </row>
    <row r="144" spans="5:19" s="35" customFormat="1" x14ac:dyDescent="0.25">
      <c r="E144" s="92"/>
      <c r="O144"/>
      <c r="P144"/>
    </row>
    <row r="145" spans="1:17" s="35" customFormat="1" x14ac:dyDescent="0.25">
      <c r="E145" s="92"/>
      <c r="O145"/>
      <c r="P145"/>
    </row>
    <row r="146" spans="1:17" s="35" customFormat="1" x14ac:dyDescent="0.25">
      <c r="E146" s="92"/>
      <c r="O146"/>
      <c r="P146"/>
    </row>
    <row r="147" spans="1:17" s="35" customFormat="1" x14ac:dyDescent="0.25">
      <c r="E147" s="92"/>
      <c r="O147"/>
      <c r="P147"/>
    </row>
    <row r="148" spans="1:17" s="35" customFormat="1" x14ac:dyDescent="0.25">
      <c r="E148" s="92"/>
      <c r="O148"/>
      <c r="P148"/>
    </row>
    <row r="149" spans="1:17" s="35" customFormat="1" x14ac:dyDescent="0.25">
      <c r="E149" s="92"/>
      <c r="O149"/>
      <c r="P149"/>
    </row>
    <row r="150" spans="1:17" s="35" customFormat="1" x14ac:dyDescent="0.25">
      <c r="E150" s="92"/>
      <c r="O150"/>
      <c r="P150"/>
    </row>
    <row r="151" spans="1:17" s="35" customFormat="1" x14ac:dyDescent="0.25">
      <c r="E151" s="92"/>
      <c r="O151"/>
      <c r="P151"/>
    </row>
    <row r="152" spans="1:17" s="35" customFormat="1" x14ac:dyDescent="0.25">
      <c r="E152" s="92"/>
      <c r="O152"/>
      <c r="P152"/>
    </row>
    <row r="153" spans="1:17" s="35" customFormat="1" x14ac:dyDescent="0.25">
      <c r="E153" s="92"/>
      <c r="O153"/>
      <c r="P153"/>
    </row>
    <row r="154" spans="1:17" s="35" customFormat="1" x14ac:dyDescent="0.25">
      <c r="E154" s="92"/>
      <c r="O154"/>
      <c r="P154"/>
      <c r="Q154"/>
    </row>
    <row r="155" spans="1:17" x14ac:dyDescent="0.25">
      <c r="A155" s="22">
        <v>24</v>
      </c>
      <c r="B155" s="94" t="s">
        <v>18</v>
      </c>
    </row>
    <row r="156" spans="1:17" x14ac:dyDescent="0.25">
      <c r="A156" s="22">
        <v>8</v>
      </c>
      <c r="B156" s="90" t="s">
        <v>21</v>
      </c>
    </row>
    <row r="157" spans="1:17" x14ac:dyDescent="0.25">
      <c r="A157" s="22">
        <v>6</v>
      </c>
      <c r="B157" s="93" t="s">
        <v>79</v>
      </c>
    </row>
    <row r="158" spans="1:17" x14ac:dyDescent="0.25">
      <c r="A158" s="22">
        <v>5</v>
      </c>
      <c r="B158" s="89" t="s">
        <v>69</v>
      </c>
    </row>
    <row r="159" spans="1:17" x14ac:dyDescent="0.25">
      <c r="A159" s="22">
        <v>3</v>
      </c>
      <c r="B159" s="95" t="s">
        <v>221</v>
      </c>
    </row>
    <row r="160" spans="1:17" x14ac:dyDescent="0.25">
      <c r="A160" s="22">
        <v>2</v>
      </c>
      <c r="B160" s="95" t="s">
        <v>60</v>
      </c>
    </row>
    <row r="161" spans="1:2" x14ac:dyDescent="0.25">
      <c r="A161" s="22">
        <v>1</v>
      </c>
      <c r="B161" s="51" t="s">
        <v>190</v>
      </c>
    </row>
    <row r="162" spans="1:2" x14ac:dyDescent="0.25">
      <c r="A162" s="22">
        <v>1</v>
      </c>
      <c r="B162" s="51" t="s">
        <v>96</v>
      </c>
    </row>
    <row r="163" spans="1:2" x14ac:dyDescent="0.25">
      <c r="A163" s="22">
        <v>1</v>
      </c>
      <c r="B163" s="51" t="s">
        <v>194</v>
      </c>
    </row>
    <row r="164" spans="1:2" x14ac:dyDescent="0.25">
      <c r="A164" s="22">
        <v>1</v>
      </c>
      <c r="B164" s="51" t="s">
        <v>120</v>
      </c>
    </row>
    <row r="165" spans="1:2" x14ac:dyDescent="0.25">
      <c r="A165" s="22">
        <v>1</v>
      </c>
      <c r="B165" s="51" t="s">
        <v>120</v>
      </c>
    </row>
    <row r="166" spans="1:2" x14ac:dyDescent="0.25">
      <c r="A166" s="22">
        <v>1</v>
      </c>
      <c r="B166" s="51" t="s">
        <v>341</v>
      </c>
    </row>
    <row r="167" spans="1:2" x14ac:dyDescent="0.25">
      <c r="A167" s="22">
        <v>1</v>
      </c>
      <c r="B167" s="51" t="s">
        <v>336</v>
      </c>
    </row>
    <row r="168" spans="1:2" x14ac:dyDescent="0.25">
      <c r="A168" s="22">
        <v>1</v>
      </c>
      <c r="B168" s="51" t="s">
        <v>111</v>
      </c>
    </row>
    <row r="169" spans="1:2" x14ac:dyDescent="0.25">
      <c r="A169" s="22">
        <v>1</v>
      </c>
      <c r="B169" s="51" t="s">
        <v>317</v>
      </c>
    </row>
    <row r="170" spans="1:2" x14ac:dyDescent="0.25">
      <c r="A170" s="22">
        <v>1</v>
      </c>
      <c r="B170" s="51" t="s">
        <v>215</v>
      </c>
    </row>
    <row r="171" spans="1:2" x14ac:dyDescent="0.25">
      <c r="A171" s="22">
        <v>1</v>
      </c>
      <c r="B171" s="51" t="s">
        <v>52</v>
      </c>
    </row>
    <row r="172" spans="1:2" x14ac:dyDescent="0.25">
      <c r="A172" s="22">
        <v>1</v>
      </c>
      <c r="B172" s="51" t="s">
        <v>86</v>
      </c>
    </row>
    <row r="173" spans="1:2" x14ac:dyDescent="0.25">
      <c r="A173" s="22">
        <v>1</v>
      </c>
      <c r="B173" s="51" t="s">
        <v>293</v>
      </c>
    </row>
    <row r="174" spans="1:2" x14ac:dyDescent="0.25">
      <c r="A174" s="22">
        <v>1</v>
      </c>
      <c r="B174" s="51" t="s">
        <v>301</v>
      </c>
    </row>
    <row r="175" spans="1:2" x14ac:dyDescent="0.25">
      <c r="A175" s="22">
        <v>1</v>
      </c>
      <c r="B175" s="51" t="s">
        <v>269</v>
      </c>
    </row>
    <row r="176" spans="1:2" x14ac:dyDescent="0.25">
      <c r="A176" s="22">
        <v>1</v>
      </c>
      <c r="B176" s="51" t="s">
        <v>387</v>
      </c>
    </row>
    <row r="177" spans="1:2" x14ac:dyDescent="0.25">
      <c r="A177" s="22">
        <v>1</v>
      </c>
      <c r="B177" s="51" t="s">
        <v>171</v>
      </c>
    </row>
    <row r="178" spans="1:2" x14ac:dyDescent="0.25">
      <c r="A178" s="22">
        <v>1</v>
      </c>
      <c r="B178" s="51" t="s">
        <v>161</v>
      </c>
    </row>
    <row r="179" spans="1:2" x14ac:dyDescent="0.25">
      <c r="A179" s="22">
        <v>1</v>
      </c>
      <c r="B179" s="51" t="s">
        <v>23</v>
      </c>
    </row>
    <row r="180" spans="1:2" x14ac:dyDescent="0.25">
      <c r="A180" s="22">
        <v>1</v>
      </c>
      <c r="B180" s="38" t="s">
        <v>285</v>
      </c>
    </row>
    <row r="181" spans="1:2" x14ac:dyDescent="0.25">
      <c r="A181" s="22">
        <v>1</v>
      </c>
      <c r="B181" s="38" t="s">
        <v>352</v>
      </c>
    </row>
    <row r="182" spans="1:2" x14ac:dyDescent="0.25">
      <c r="A182" s="22">
        <v>1</v>
      </c>
      <c r="B182" s="38" t="s">
        <v>210</v>
      </c>
    </row>
  </sheetData>
  <sortState ref="O81:P150">
    <sortCondition descending="1" ref="O81:O150"/>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5"/>
  <sheetViews>
    <sheetView topLeftCell="A209" workbookViewId="0">
      <selection activeCell="D254" sqref="D254"/>
    </sheetView>
  </sheetViews>
  <sheetFormatPr baseColWidth="10" defaultRowHeight="15" x14ac:dyDescent="0.25"/>
  <cols>
    <col min="1" max="1" width="4.85546875" customWidth="1"/>
    <col min="2" max="2" width="20.28515625" customWidth="1"/>
    <col min="3" max="3" width="30.85546875" customWidth="1"/>
    <col min="4" max="4" width="12.42578125" customWidth="1"/>
    <col min="5" max="5" width="21.7109375" customWidth="1"/>
    <col min="6" max="6" width="17.28515625" customWidth="1"/>
    <col min="7" max="7" width="12.7109375" customWidth="1"/>
    <col min="8" max="8" width="16.28515625" customWidth="1"/>
  </cols>
  <sheetData>
    <row r="1" spans="1:16" ht="18.75" x14ac:dyDescent="0.3">
      <c r="A1" s="41" t="s">
        <v>484</v>
      </c>
      <c r="B1" s="42"/>
      <c r="C1" s="42"/>
      <c r="D1" s="42"/>
      <c r="E1" s="42"/>
      <c r="F1" s="42"/>
      <c r="G1" s="42"/>
      <c r="H1" s="42"/>
    </row>
    <row r="2" spans="1:16" ht="15" customHeight="1" x14ac:dyDescent="0.25"/>
    <row r="3" spans="1:16" s="35" customFormat="1" ht="15" customHeight="1" x14ac:dyDescent="0.25">
      <c r="A3" s="92" t="s">
        <v>732</v>
      </c>
    </row>
    <row r="4" spans="1:16" ht="15" customHeight="1" x14ac:dyDescent="0.25">
      <c r="A4" s="465" t="s">
        <v>392</v>
      </c>
      <c r="B4" s="104" t="s">
        <v>0</v>
      </c>
      <c r="C4" s="104" t="s">
        <v>1</v>
      </c>
      <c r="D4" s="105" t="s">
        <v>8</v>
      </c>
      <c r="E4" s="106" t="s">
        <v>430</v>
      </c>
      <c r="F4" s="470" t="s">
        <v>556</v>
      </c>
      <c r="G4" s="107" t="s">
        <v>431</v>
      </c>
      <c r="H4" s="471" t="s">
        <v>738</v>
      </c>
    </row>
    <row r="5" spans="1:16" ht="15" customHeight="1" x14ac:dyDescent="0.25">
      <c r="A5" s="466">
        <v>1</v>
      </c>
      <c r="B5" s="111" t="s">
        <v>16</v>
      </c>
      <c r="C5" s="111" t="s">
        <v>17</v>
      </c>
      <c r="D5" s="118" t="s">
        <v>22</v>
      </c>
      <c r="E5" s="110" t="s">
        <v>432</v>
      </c>
      <c r="F5" s="111" t="s">
        <v>464</v>
      </c>
      <c r="G5" s="490">
        <v>5</v>
      </c>
      <c r="H5" s="489">
        <v>5</v>
      </c>
      <c r="I5" s="487" t="s">
        <v>750</v>
      </c>
      <c r="J5" s="487"/>
      <c r="K5" s="487"/>
      <c r="L5" s="487"/>
      <c r="M5" s="487"/>
      <c r="N5" s="487"/>
      <c r="O5" s="487"/>
      <c r="P5" s="487"/>
    </row>
    <row r="6" spans="1:16" ht="15" customHeight="1" x14ac:dyDescent="0.25">
      <c r="A6" s="466">
        <v>2</v>
      </c>
      <c r="B6" s="111" t="s">
        <v>27</v>
      </c>
      <c r="C6" s="111" t="s">
        <v>28</v>
      </c>
      <c r="D6" s="118" t="s">
        <v>30</v>
      </c>
      <c r="E6" s="110" t="s">
        <v>432</v>
      </c>
      <c r="F6" s="111" t="s">
        <v>468</v>
      </c>
      <c r="G6" s="113">
        <v>3</v>
      </c>
      <c r="H6" s="472">
        <v>1</v>
      </c>
      <c r="I6" t="s">
        <v>740</v>
      </c>
    </row>
    <row r="7" spans="1:16" ht="15" customHeight="1" x14ac:dyDescent="0.25">
      <c r="A7" s="466">
        <v>3</v>
      </c>
      <c r="B7" s="111" t="s">
        <v>34</v>
      </c>
      <c r="C7" s="111" t="s">
        <v>434</v>
      </c>
      <c r="D7" s="118" t="s">
        <v>36</v>
      </c>
      <c r="E7" s="114" t="s">
        <v>435</v>
      </c>
      <c r="F7" s="111" t="s">
        <v>716</v>
      </c>
      <c r="G7" s="113">
        <v>4</v>
      </c>
      <c r="H7" s="472">
        <v>3</v>
      </c>
      <c r="I7" t="s">
        <v>741</v>
      </c>
    </row>
    <row r="8" spans="1:16" ht="15" customHeight="1" x14ac:dyDescent="0.25">
      <c r="A8" s="466">
        <v>4</v>
      </c>
      <c r="B8" s="111" t="s">
        <v>39</v>
      </c>
      <c r="C8" s="111" t="s">
        <v>40</v>
      </c>
      <c r="D8" s="118" t="s">
        <v>42</v>
      </c>
      <c r="E8" s="110" t="s">
        <v>432</v>
      </c>
      <c r="F8" s="111" t="s">
        <v>473</v>
      </c>
      <c r="G8" s="113">
        <v>6</v>
      </c>
      <c r="H8" s="472">
        <v>2</v>
      </c>
    </row>
    <row r="9" spans="1:16" ht="15" customHeight="1" x14ac:dyDescent="0.25">
      <c r="A9" s="466">
        <v>5</v>
      </c>
      <c r="B9" s="111" t="s">
        <v>44</v>
      </c>
      <c r="C9" s="111" t="s">
        <v>45</v>
      </c>
      <c r="D9" s="118" t="s">
        <v>46</v>
      </c>
      <c r="E9" s="114" t="s">
        <v>432</v>
      </c>
      <c r="F9" s="111" t="s">
        <v>742</v>
      </c>
      <c r="G9" s="113">
        <v>5</v>
      </c>
      <c r="H9" s="472">
        <v>5</v>
      </c>
      <c r="I9" t="s">
        <v>743</v>
      </c>
    </row>
    <row r="10" spans="1:16" ht="15" customHeight="1" x14ac:dyDescent="0.25">
      <c r="A10" s="466">
        <v>6</v>
      </c>
      <c r="B10" s="111" t="s">
        <v>49</v>
      </c>
      <c r="C10" s="111" t="s">
        <v>17</v>
      </c>
      <c r="D10" s="118" t="s">
        <v>51</v>
      </c>
      <c r="E10" s="110" t="s">
        <v>432</v>
      </c>
      <c r="F10" s="111" t="s">
        <v>714</v>
      </c>
      <c r="G10" s="488">
        <v>4</v>
      </c>
      <c r="H10" s="489">
        <v>3</v>
      </c>
      <c r="I10" s="487" t="s">
        <v>769</v>
      </c>
      <c r="J10" s="487"/>
      <c r="K10" s="487"/>
      <c r="L10" s="487"/>
      <c r="M10" s="487"/>
      <c r="N10" s="487"/>
      <c r="O10" s="487"/>
      <c r="P10" s="487"/>
    </row>
    <row r="11" spans="1:16" ht="15" customHeight="1" x14ac:dyDescent="0.25">
      <c r="A11" s="466">
        <v>7</v>
      </c>
      <c r="B11" s="111" t="s">
        <v>55</v>
      </c>
      <c r="C11" s="111" t="s">
        <v>436</v>
      </c>
      <c r="D11" s="118" t="s">
        <v>59</v>
      </c>
      <c r="E11" s="110" t="s">
        <v>437</v>
      </c>
      <c r="F11" s="111" t="s">
        <v>735</v>
      </c>
      <c r="G11" s="473">
        <v>3</v>
      </c>
      <c r="H11" s="472">
        <v>1</v>
      </c>
    </row>
    <row r="12" spans="1:16" ht="15" customHeight="1" x14ac:dyDescent="0.25">
      <c r="A12" s="466">
        <v>8</v>
      </c>
      <c r="B12" s="468" t="s">
        <v>64</v>
      </c>
      <c r="C12" s="468" t="s">
        <v>65</v>
      </c>
      <c r="D12" s="118" t="s">
        <v>68</v>
      </c>
      <c r="E12" s="110" t="s">
        <v>432</v>
      </c>
      <c r="F12" s="476" t="s">
        <v>787</v>
      </c>
      <c r="G12" s="478"/>
      <c r="H12" s="477">
        <v>4</v>
      </c>
    </row>
    <row r="13" spans="1:16" ht="15" customHeight="1" x14ac:dyDescent="0.25">
      <c r="A13" s="466">
        <v>9</v>
      </c>
      <c r="B13" s="468" t="s">
        <v>64</v>
      </c>
      <c r="C13" s="468" t="s">
        <v>28</v>
      </c>
      <c r="D13" s="118" t="s">
        <v>73</v>
      </c>
      <c r="E13" s="110" t="s">
        <v>432</v>
      </c>
      <c r="F13" s="476" t="s">
        <v>787</v>
      </c>
      <c r="G13" s="479">
        <v>6</v>
      </c>
      <c r="H13" s="477">
        <v>2</v>
      </c>
    </row>
    <row r="14" spans="1:16" ht="15" customHeight="1" x14ac:dyDescent="0.25">
      <c r="A14" s="466">
        <v>10</v>
      </c>
      <c r="B14" s="111" t="s">
        <v>76</v>
      </c>
      <c r="C14" s="111" t="s">
        <v>45</v>
      </c>
      <c r="D14" s="118" t="s">
        <v>78</v>
      </c>
      <c r="E14" s="110" t="s">
        <v>432</v>
      </c>
      <c r="F14" s="111" t="s">
        <v>458</v>
      </c>
      <c r="G14" s="474">
        <v>2</v>
      </c>
      <c r="H14" s="472">
        <v>2</v>
      </c>
    </row>
    <row r="15" spans="1:16" ht="15" customHeight="1" x14ac:dyDescent="0.25">
      <c r="A15" s="466">
        <v>11</v>
      </c>
      <c r="B15" s="111" t="s">
        <v>81</v>
      </c>
      <c r="C15" s="111" t="s">
        <v>82</v>
      </c>
      <c r="D15" s="467" t="s">
        <v>85</v>
      </c>
      <c r="E15" s="110" t="s">
        <v>432</v>
      </c>
      <c r="F15" s="111" t="s">
        <v>747</v>
      </c>
      <c r="G15" s="488">
        <v>9</v>
      </c>
      <c r="H15" s="489">
        <v>8</v>
      </c>
      <c r="I15" s="487" t="s">
        <v>749</v>
      </c>
      <c r="J15" s="487"/>
      <c r="K15" s="487"/>
      <c r="L15" s="487"/>
      <c r="M15" s="487"/>
      <c r="N15" s="487"/>
      <c r="O15" s="487"/>
      <c r="P15" s="487"/>
    </row>
    <row r="16" spans="1:16" ht="15" customHeight="1" x14ac:dyDescent="0.25">
      <c r="A16" s="466">
        <v>12</v>
      </c>
      <c r="B16" s="111" t="s">
        <v>88</v>
      </c>
      <c r="C16" s="111" t="s">
        <v>89</v>
      </c>
      <c r="D16" s="118" t="s">
        <v>90</v>
      </c>
      <c r="E16" s="110" t="s">
        <v>432</v>
      </c>
      <c r="F16" s="111" t="s">
        <v>748</v>
      </c>
      <c r="G16" s="473">
        <v>5</v>
      </c>
      <c r="H16" s="472">
        <v>4</v>
      </c>
    </row>
    <row r="17" spans="1:8" ht="15" customHeight="1" x14ac:dyDescent="0.25">
      <c r="A17" s="466">
        <v>13</v>
      </c>
      <c r="B17" s="468" t="s">
        <v>93</v>
      </c>
      <c r="C17" s="468" t="s">
        <v>438</v>
      </c>
      <c r="D17" s="469" t="s">
        <v>95</v>
      </c>
      <c r="E17" s="114" t="s">
        <v>432</v>
      </c>
      <c r="F17" s="476" t="s">
        <v>751</v>
      </c>
      <c r="G17" s="478"/>
      <c r="H17" s="477">
        <v>6</v>
      </c>
    </row>
    <row r="18" spans="1:8" ht="15" customHeight="1" x14ac:dyDescent="0.25">
      <c r="A18" s="466">
        <v>14</v>
      </c>
      <c r="B18" s="468" t="s">
        <v>98</v>
      </c>
      <c r="C18" s="468" t="s">
        <v>28</v>
      </c>
      <c r="D18" s="118" t="s">
        <v>100</v>
      </c>
      <c r="E18" s="114" t="s">
        <v>432</v>
      </c>
      <c r="F18" s="476" t="s">
        <v>751</v>
      </c>
      <c r="G18" s="480">
        <v>8</v>
      </c>
      <c r="H18" s="477">
        <v>3</v>
      </c>
    </row>
    <row r="19" spans="1:8" ht="15" customHeight="1" x14ac:dyDescent="0.25">
      <c r="A19" s="466">
        <v>15</v>
      </c>
      <c r="B19" s="468" t="s">
        <v>103</v>
      </c>
      <c r="C19" s="468" t="s">
        <v>439</v>
      </c>
      <c r="D19" s="118" t="s">
        <v>104</v>
      </c>
      <c r="E19" s="119" t="s">
        <v>432</v>
      </c>
      <c r="F19" s="476" t="s">
        <v>737</v>
      </c>
      <c r="G19" s="478"/>
      <c r="H19" s="477">
        <v>4</v>
      </c>
    </row>
    <row r="20" spans="1:8" ht="15" customHeight="1" x14ac:dyDescent="0.25">
      <c r="A20" s="466">
        <v>16</v>
      </c>
      <c r="B20" s="468" t="s">
        <v>103</v>
      </c>
      <c r="C20" s="468" t="s">
        <v>440</v>
      </c>
      <c r="D20" s="124" t="s">
        <v>110</v>
      </c>
      <c r="E20" s="114" t="s">
        <v>441</v>
      </c>
      <c r="F20" s="476" t="s">
        <v>737</v>
      </c>
      <c r="G20" s="479">
        <v>10</v>
      </c>
      <c r="H20" s="477">
        <v>5</v>
      </c>
    </row>
    <row r="21" spans="1:8" ht="15" customHeight="1" x14ac:dyDescent="0.25">
      <c r="A21" s="466">
        <v>17</v>
      </c>
      <c r="B21" s="111" t="s">
        <v>116</v>
      </c>
      <c r="C21" s="111" t="s">
        <v>442</v>
      </c>
      <c r="D21" s="118" t="s">
        <v>119</v>
      </c>
      <c r="E21" s="110" t="s">
        <v>432</v>
      </c>
      <c r="F21" s="111" t="s">
        <v>752</v>
      </c>
      <c r="G21" s="474">
        <v>5</v>
      </c>
      <c r="H21" s="472">
        <v>2</v>
      </c>
    </row>
    <row r="22" spans="1:8" ht="15" customHeight="1" x14ac:dyDescent="0.25">
      <c r="A22" s="466">
        <v>18</v>
      </c>
      <c r="B22" s="111" t="s">
        <v>116</v>
      </c>
      <c r="C22" s="111" t="s">
        <v>122</v>
      </c>
      <c r="D22" s="118" t="s">
        <v>124</v>
      </c>
      <c r="E22" s="110" t="s">
        <v>443</v>
      </c>
      <c r="F22" s="111" t="s">
        <v>711</v>
      </c>
      <c r="G22" s="112">
        <v>3</v>
      </c>
      <c r="H22" s="472">
        <v>3</v>
      </c>
    </row>
    <row r="23" spans="1:8" ht="15" customHeight="1" x14ac:dyDescent="0.25">
      <c r="A23" s="466">
        <v>19</v>
      </c>
      <c r="B23" s="111" t="s">
        <v>127</v>
      </c>
      <c r="C23" s="111" t="s">
        <v>117</v>
      </c>
      <c r="D23" s="118" t="s">
        <v>129</v>
      </c>
      <c r="E23" s="110" t="s">
        <v>444</v>
      </c>
      <c r="F23" s="111" t="s">
        <v>562</v>
      </c>
      <c r="G23" s="113">
        <v>2</v>
      </c>
      <c r="H23" s="472">
        <v>2</v>
      </c>
    </row>
    <row r="24" spans="1:8" ht="15" customHeight="1" x14ac:dyDescent="0.25">
      <c r="A24" s="466">
        <v>20</v>
      </c>
      <c r="B24" s="111" t="s">
        <v>132</v>
      </c>
      <c r="C24" s="111" t="s">
        <v>82</v>
      </c>
      <c r="D24" s="118" t="s">
        <v>134</v>
      </c>
      <c r="E24" s="110" t="s">
        <v>432</v>
      </c>
      <c r="F24" s="111" t="s">
        <v>714</v>
      </c>
      <c r="G24" s="113">
        <v>4</v>
      </c>
      <c r="H24" s="472">
        <v>3</v>
      </c>
    </row>
    <row r="25" spans="1:8" ht="15" customHeight="1" x14ac:dyDescent="0.25">
      <c r="A25" s="466">
        <v>21</v>
      </c>
      <c r="B25" s="111" t="s">
        <v>137</v>
      </c>
      <c r="C25" s="111" t="s">
        <v>138</v>
      </c>
      <c r="D25" s="118" t="s">
        <v>140</v>
      </c>
      <c r="E25" s="110" t="s">
        <v>441</v>
      </c>
      <c r="F25" s="111" t="s">
        <v>734</v>
      </c>
      <c r="G25" s="113">
        <v>5</v>
      </c>
      <c r="H25" s="472">
        <v>2</v>
      </c>
    </row>
    <row r="26" spans="1:8" ht="15" customHeight="1" x14ac:dyDescent="0.25">
      <c r="A26" s="466">
        <v>22</v>
      </c>
      <c r="B26" s="111" t="s">
        <v>144</v>
      </c>
      <c r="C26" s="111" t="s">
        <v>17</v>
      </c>
      <c r="D26" s="118" t="s">
        <v>146</v>
      </c>
      <c r="E26" s="110" t="s">
        <v>446</v>
      </c>
      <c r="F26" s="111" t="s">
        <v>466</v>
      </c>
      <c r="G26" s="113">
        <v>4</v>
      </c>
      <c r="H26" s="472">
        <v>3</v>
      </c>
    </row>
    <row r="27" spans="1:8" ht="15" customHeight="1" x14ac:dyDescent="0.25">
      <c r="A27" s="466">
        <v>23</v>
      </c>
      <c r="B27" s="111" t="s">
        <v>149</v>
      </c>
      <c r="C27" s="111" t="s">
        <v>17</v>
      </c>
      <c r="D27" s="118" t="s">
        <v>151</v>
      </c>
      <c r="E27" s="110" t="s">
        <v>432</v>
      </c>
      <c r="F27" s="111" t="s">
        <v>735</v>
      </c>
      <c r="G27" s="113">
        <v>3</v>
      </c>
      <c r="H27" s="472">
        <v>1</v>
      </c>
    </row>
    <row r="28" spans="1:8" ht="15" customHeight="1" x14ac:dyDescent="0.25">
      <c r="A28" s="466">
        <v>24</v>
      </c>
      <c r="B28" s="111" t="s">
        <v>154</v>
      </c>
      <c r="C28" s="111" t="s">
        <v>82</v>
      </c>
      <c r="D28" s="118" t="s">
        <v>156</v>
      </c>
      <c r="E28" s="110" t="s">
        <v>432</v>
      </c>
      <c r="F28" s="111" t="s">
        <v>735</v>
      </c>
      <c r="G28" s="113">
        <v>3</v>
      </c>
      <c r="H28" s="472">
        <v>2</v>
      </c>
    </row>
    <row r="29" spans="1:8" ht="15" customHeight="1" x14ac:dyDescent="0.25">
      <c r="A29" s="466">
        <v>25</v>
      </c>
      <c r="B29" s="111" t="s">
        <v>158</v>
      </c>
      <c r="C29" s="111" t="s">
        <v>448</v>
      </c>
      <c r="D29" s="124" t="s">
        <v>160</v>
      </c>
      <c r="E29" s="110" t="s">
        <v>449</v>
      </c>
      <c r="F29" s="111" t="s">
        <v>736</v>
      </c>
      <c r="G29" s="113">
        <v>4</v>
      </c>
      <c r="H29" s="472">
        <v>1</v>
      </c>
    </row>
    <row r="30" spans="1:8" ht="15" customHeight="1" x14ac:dyDescent="0.25">
      <c r="A30" s="466">
        <v>26</v>
      </c>
      <c r="B30" s="111" t="s">
        <v>163</v>
      </c>
      <c r="C30" s="111" t="s">
        <v>164</v>
      </c>
      <c r="D30" s="118" t="s">
        <v>166</v>
      </c>
      <c r="E30" s="110" t="s">
        <v>432</v>
      </c>
      <c r="F30" s="111" t="s">
        <v>712</v>
      </c>
      <c r="G30" s="113">
        <v>2</v>
      </c>
      <c r="H30" s="472">
        <v>1</v>
      </c>
    </row>
    <row r="31" spans="1:8" ht="15" customHeight="1" x14ac:dyDescent="0.25">
      <c r="A31" s="466">
        <v>27</v>
      </c>
      <c r="B31" s="111" t="s">
        <v>167</v>
      </c>
      <c r="C31" s="111" t="s">
        <v>168</v>
      </c>
      <c r="D31" s="118" t="s">
        <v>170</v>
      </c>
      <c r="E31" s="110" t="s">
        <v>451</v>
      </c>
      <c r="F31" s="111" t="s">
        <v>466</v>
      </c>
      <c r="G31" s="113">
        <v>4</v>
      </c>
      <c r="H31" s="472">
        <v>4</v>
      </c>
    </row>
    <row r="32" spans="1:8" ht="15" customHeight="1" x14ac:dyDescent="0.25">
      <c r="A32" s="466">
        <v>28</v>
      </c>
      <c r="B32" s="111" t="s">
        <v>167</v>
      </c>
      <c r="C32" s="111" t="s">
        <v>28</v>
      </c>
      <c r="D32" s="118" t="s">
        <v>174</v>
      </c>
      <c r="E32" s="114" t="s">
        <v>452</v>
      </c>
      <c r="F32" s="111" t="s">
        <v>733</v>
      </c>
      <c r="G32" s="113">
        <v>3</v>
      </c>
      <c r="H32" s="472">
        <v>1</v>
      </c>
    </row>
    <row r="33" spans="1:9" ht="15" customHeight="1" x14ac:dyDescent="0.25">
      <c r="A33" s="466">
        <v>29</v>
      </c>
      <c r="B33" s="111" t="s">
        <v>167</v>
      </c>
      <c r="C33" s="111" t="s">
        <v>176</v>
      </c>
      <c r="D33" s="118" t="s">
        <v>178</v>
      </c>
      <c r="E33" s="114" t="s">
        <v>432</v>
      </c>
      <c r="F33" s="111" t="s">
        <v>716</v>
      </c>
      <c r="G33" s="112">
        <v>4</v>
      </c>
      <c r="H33" s="472">
        <v>4</v>
      </c>
    </row>
    <row r="34" spans="1:9" ht="15" customHeight="1" x14ac:dyDescent="0.25">
      <c r="A34" s="466">
        <v>30</v>
      </c>
      <c r="B34" s="111" t="s">
        <v>167</v>
      </c>
      <c r="C34" s="111" t="s">
        <v>17</v>
      </c>
      <c r="D34" s="118" t="s">
        <v>182</v>
      </c>
      <c r="E34" s="114" t="s">
        <v>432</v>
      </c>
      <c r="F34" s="111" t="s">
        <v>454</v>
      </c>
      <c r="G34" s="113">
        <v>3</v>
      </c>
      <c r="H34" s="472">
        <v>1</v>
      </c>
    </row>
    <row r="35" spans="1:9" ht="15" customHeight="1" x14ac:dyDescent="0.25">
      <c r="A35" s="466">
        <v>31</v>
      </c>
      <c r="B35" s="111" t="s">
        <v>186</v>
      </c>
      <c r="C35" s="111" t="s">
        <v>187</v>
      </c>
      <c r="D35" s="118" t="s">
        <v>189</v>
      </c>
      <c r="E35" s="110" t="s">
        <v>432</v>
      </c>
      <c r="F35" s="111" t="s">
        <v>713</v>
      </c>
      <c r="G35" s="113">
        <v>9</v>
      </c>
      <c r="H35" s="472">
        <v>6</v>
      </c>
    </row>
    <row r="36" spans="1:9" ht="15" customHeight="1" x14ac:dyDescent="0.25">
      <c r="A36" s="466">
        <v>32</v>
      </c>
      <c r="B36" s="111" t="s">
        <v>191</v>
      </c>
      <c r="C36" s="111" t="s">
        <v>82</v>
      </c>
      <c r="D36" s="118" t="s">
        <v>193</v>
      </c>
      <c r="E36" s="110" t="s">
        <v>455</v>
      </c>
      <c r="F36" s="111" t="s">
        <v>456</v>
      </c>
      <c r="G36" s="113">
        <v>6</v>
      </c>
      <c r="H36" s="472">
        <v>1</v>
      </c>
    </row>
    <row r="37" spans="1:9" ht="15" customHeight="1" x14ac:dyDescent="0.25">
      <c r="A37" s="466">
        <v>33</v>
      </c>
      <c r="B37" s="111" t="s">
        <v>196</v>
      </c>
      <c r="C37" s="111" t="s">
        <v>122</v>
      </c>
      <c r="D37" s="118" t="s">
        <v>198</v>
      </c>
      <c r="E37" s="110" t="s">
        <v>457</v>
      </c>
      <c r="F37" s="111" t="s">
        <v>458</v>
      </c>
      <c r="G37" s="113">
        <v>2</v>
      </c>
      <c r="H37" s="472">
        <v>2</v>
      </c>
    </row>
    <row r="38" spans="1:9" ht="15" customHeight="1" x14ac:dyDescent="0.25">
      <c r="A38" s="466">
        <v>34</v>
      </c>
      <c r="B38" s="111" t="s">
        <v>202</v>
      </c>
      <c r="C38" s="111" t="s">
        <v>45</v>
      </c>
      <c r="D38" s="118" t="s">
        <v>204</v>
      </c>
      <c r="E38" s="110" t="s">
        <v>457</v>
      </c>
      <c r="F38" s="111" t="s">
        <v>459</v>
      </c>
      <c r="G38" s="113">
        <v>4</v>
      </c>
      <c r="H38" s="472">
        <v>1</v>
      </c>
    </row>
    <row r="39" spans="1:9" ht="15" customHeight="1" x14ac:dyDescent="0.25">
      <c r="A39" s="466">
        <v>35</v>
      </c>
      <c r="B39" s="111" t="s">
        <v>207</v>
      </c>
      <c r="C39" s="111" t="s">
        <v>460</v>
      </c>
      <c r="D39" s="118" t="s">
        <v>209</v>
      </c>
      <c r="E39" s="110" t="s">
        <v>432</v>
      </c>
      <c r="F39" s="111" t="s">
        <v>461</v>
      </c>
      <c r="G39" s="113">
        <v>3</v>
      </c>
      <c r="H39" s="472">
        <v>3</v>
      </c>
      <c r="I39" t="s">
        <v>753</v>
      </c>
    </row>
    <row r="40" spans="1:9" ht="15" customHeight="1" x14ac:dyDescent="0.25">
      <c r="A40" s="466">
        <v>36</v>
      </c>
      <c r="B40" s="111" t="s">
        <v>212</v>
      </c>
      <c r="C40" s="111" t="s">
        <v>17</v>
      </c>
      <c r="D40" s="118" t="s">
        <v>214</v>
      </c>
      <c r="E40" s="110" t="s">
        <v>432</v>
      </c>
      <c r="F40" s="111" t="s">
        <v>462</v>
      </c>
      <c r="G40" s="113">
        <v>6</v>
      </c>
      <c r="H40" s="472">
        <v>1</v>
      </c>
    </row>
    <row r="41" spans="1:9" ht="15" customHeight="1" x14ac:dyDescent="0.25">
      <c r="A41" s="466">
        <v>37</v>
      </c>
      <c r="B41" s="111" t="s">
        <v>217</v>
      </c>
      <c r="C41" s="111" t="s">
        <v>218</v>
      </c>
      <c r="D41" s="118" t="s">
        <v>220</v>
      </c>
      <c r="E41" s="110" t="s">
        <v>432</v>
      </c>
      <c r="F41" s="111" t="s">
        <v>754</v>
      </c>
      <c r="G41" s="113">
        <v>6</v>
      </c>
      <c r="H41" s="472">
        <v>5</v>
      </c>
    </row>
    <row r="42" spans="1:9" ht="15" customHeight="1" x14ac:dyDescent="0.25">
      <c r="A42" s="466">
        <v>38</v>
      </c>
      <c r="B42" s="111" t="s">
        <v>224</v>
      </c>
      <c r="C42" s="111" t="s">
        <v>164</v>
      </c>
      <c r="D42" s="124" t="s">
        <v>225</v>
      </c>
      <c r="E42" s="110" t="s">
        <v>463</v>
      </c>
      <c r="F42" s="111" t="s">
        <v>464</v>
      </c>
      <c r="G42" s="113">
        <v>5</v>
      </c>
      <c r="H42" s="472">
        <v>4</v>
      </c>
    </row>
    <row r="43" spans="1:9" ht="15" customHeight="1" x14ac:dyDescent="0.25">
      <c r="A43" s="466">
        <v>39</v>
      </c>
      <c r="B43" s="111" t="s">
        <v>227</v>
      </c>
      <c r="C43" s="111" t="s">
        <v>117</v>
      </c>
      <c r="D43" s="118" t="s">
        <v>229</v>
      </c>
      <c r="E43" s="110" t="s">
        <v>465</v>
      </c>
      <c r="F43" s="111" t="s">
        <v>755</v>
      </c>
      <c r="G43" s="113">
        <v>5</v>
      </c>
      <c r="H43" s="472">
        <v>3</v>
      </c>
      <c r="I43" t="s">
        <v>756</v>
      </c>
    </row>
    <row r="44" spans="1:9" ht="15" customHeight="1" x14ac:dyDescent="0.25">
      <c r="A44" s="466">
        <v>40</v>
      </c>
      <c r="B44" s="123" t="s">
        <v>232</v>
      </c>
      <c r="C44" s="123" t="s">
        <v>82</v>
      </c>
      <c r="D44" s="124" t="s">
        <v>235</v>
      </c>
      <c r="E44" s="114" t="s">
        <v>467</v>
      </c>
      <c r="F44" s="111" t="s">
        <v>461</v>
      </c>
      <c r="G44" s="113">
        <v>3</v>
      </c>
      <c r="H44" s="472">
        <v>2</v>
      </c>
    </row>
    <row r="45" spans="1:9" ht="15" customHeight="1" x14ac:dyDescent="0.25">
      <c r="A45" s="466">
        <v>41</v>
      </c>
      <c r="B45" s="111" t="s">
        <v>238</v>
      </c>
      <c r="C45" s="111" t="s">
        <v>28</v>
      </c>
      <c r="D45" s="118" t="s">
        <v>241</v>
      </c>
      <c r="E45" s="110" t="s">
        <v>432</v>
      </c>
      <c r="F45" s="111" t="s">
        <v>468</v>
      </c>
      <c r="G45" s="113">
        <v>3</v>
      </c>
      <c r="H45" s="472">
        <v>3</v>
      </c>
    </row>
    <row r="46" spans="1:9" ht="15" customHeight="1" x14ac:dyDescent="0.25">
      <c r="A46" s="466">
        <v>42</v>
      </c>
      <c r="B46" s="111" t="s">
        <v>243</v>
      </c>
      <c r="C46" s="111" t="s">
        <v>45</v>
      </c>
      <c r="D46" s="118" t="s">
        <v>245</v>
      </c>
      <c r="E46" s="110" t="s">
        <v>469</v>
      </c>
      <c r="F46" s="111" t="s">
        <v>464</v>
      </c>
      <c r="G46" s="113">
        <v>5</v>
      </c>
      <c r="H46" s="472">
        <v>2</v>
      </c>
    </row>
    <row r="47" spans="1:9" ht="15" customHeight="1" x14ac:dyDescent="0.25">
      <c r="A47" s="466">
        <v>43</v>
      </c>
      <c r="B47" s="111" t="s">
        <v>247</v>
      </c>
      <c r="C47" s="111" t="s">
        <v>248</v>
      </c>
      <c r="D47" s="118" t="s">
        <v>250</v>
      </c>
      <c r="E47" s="110" t="s">
        <v>470</v>
      </c>
      <c r="F47" s="111" t="s">
        <v>757</v>
      </c>
      <c r="G47" s="113">
        <v>3</v>
      </c>
      <c r="H47" s="472">
        <v>1</v>
      </c>
    </row>
    <row r="48" spans="1:9" ht="15" customHeight="1" x14ac:dyDescent="0.25">
      <c r="A48" s="466">
        <v>44</v>
      </c>
      <c r="B48" s="123" t="s">
        <v>252</v>
      </c>
      <c r="C48" s="111" t="s">
        <v>82</v>
      </c>
      <c r="D48" s="118" t="s">
        <v>253</v>
      </c>
      <c r="E48" s="110" t="s">
        <v>472</v>
      </c>
      <c r="F48" s="111" t="s">
        <v>755</v>
      </c>
      <c r="G48" s="473">
        <v>5</v>
      </c>
      <c r="H48" s="472">
        <v>1</v>
      </c>
    </row>
    <row r="49" spans="1:16" ht="15" customHeight="1" x14ac:dyDescent="0.25">
      <c r="A49" s="466">
        <v>45</v>
      </c>
      <c r="B49" s="468" t="s">
        <v>254</v>
      </c>
      <c r="C49" s="468" t="s">
        <v>255</v>
      </c>
      <c r="D49" s="118" t="s">
        <v>257</v>
      </c>
      <c r="E49" s="110" t="s">
        <v>446</v>
      </c>
      <c r="F49" s="476" t="s">
        <v>473</v>
      </c>
      <c r="G49" s="478"/>
      <c r="H49" s="477">
        <v>5</v>
      </c>
    </row>
    <row r="50" spans="1:16" ht="15" customHeight="1" x14ac:dyDescent="0.25">
      <c r="A50" s="466">
        <v>46</v>
      </c>
      <c r="B50" s="468" t="s">
        <v>254</v>
      </c>
      <c r="C50" s="468" t="s">
        <v>176</v>
      </c>
      <c r="D50" s="118" t="s">
        <v>260</v>
      </c>
      <c r="E50" s="110" t="s">
        <v>446</v>
      </c>
      <c r="F50" s="476" t="s">
        <v>473</v>
      </c>
      <c r="G50" s="479">
        <v>6</v>
      </c>
      <c r="H50" s="477">
        <v>4</v>
      </c>
    </row>
    <row r="51" spans="1:16" ht="15" customHeight="1" x14ac:dyDescent="0.25">
      <c r="A51" s="466">
        <v>47</v>
      </c>
      <c r="B51" s="111" t="s">
        <v>263</v>
      </c>
      <c r="C51" s="111" t="s">
        <v>45</v>
      </c>
      <c r="D51" s="118" t="s">
        <v>264</v>
      </c>
      <c r="E51" s="110" t="s">
        <v>432</v>
      </c>
      <c r="F51" s="111" t="s">
        <v>714</v>
      </c>
      <c r="G51" s="475">
        <v>4</v>
      </c>
      <c r="H51" s="472">
        <v>4</v>
      </c>
    </row>
    <row r="52" spans="1:16" ht="15" customHeight="1" x14ac:dyDescent="0.25">
      <c r="A52" s="466">
        <v>48</v>
      </c>
      <c r="B52" s="111" t="s">
        <v>266</v>
      </c>
      <c r="C52" s="111" t="s">
        <v>17</v>
      </c>
      <c r="D52" s="118" t="s">
        <v>268</v>
      </c>
      <c r="E52" s="110" t="s">
        <v>432</v>
      </c>
      <c r="F52" s="111" t="s">
        <v>758</v>
      </c>
      <c r="G52" s="113">
        <v>9</v>
      </c>
      <c r="H52" s="472">
        <v>9</v>
      </c>
    </row>
    <row r="53" spans="1:16" ht="15" customHeight="1" x14ac:dyDescent="0.25">
      <c r="A53" s="466">
        <v>49</v>
      </c>
      <c r="B53" s="111" t="s">
        <v>271</v>
      </c>
      <c r="C53" s="111" t="s">
        <v>117</v>
      </c>
      <c r="D53" s="118" t="s">
        <v>273</v>
      </c>
      <c r="E53" s="110" t="s">
        <v>432</v>
      </c>
      <c r="F53" s="111" t="s">
        <v>562</v>
      </c>
      <c r="G53" s="112">
        <v>2</v>
      </c>
      <c r="H53" s="472">
        <v>2</v>
      </c>
    </row>
    <row r="54" spans="1:16" ht="15" customHeight="1" x14ac:dyDescent="0.25">
      <c r="A54" s="466">
        <v>50</v>
      </c>
      <c r="B54" s="111" t="s">
        <v>276</v>
      </c>
      <c r="C54" s="111" t="s">
        <v>117</v>
      </c>
      <c r="D54" s="124" t="s">
        <v>277</v>
      </c>
      <c r="E54" s="110" t="s">
        <v>474</v>
      </c>
      <c r="F54" s="111" t="s">
        <v>473</v>
      </c>
      <c r="G54" s="113">
        <v>6</v>
      </c>
      <c r="H54" s="472">
        <v>1</v>
      </c>
    </row>
    <row r="55" spans="1:16" ht="15" customHeight="1" x14ac:dyDescent="0.25">
      <c r="A55" s="466">
        <v>51</v>
      </c>
      <c r="B55" s="111" t="s">
        <v>279</v>
      </c>
      <c r="C55" s="111" t="s">
        <v>176</v>
      </c>
      <c r="D55" s="118" t="s">
        <v>281</v>
      </c>
      <c r="E55" s="114" t="s">
        <v>475</v>
      </c>
      <c r="F55" s="111" t="s">
        <v>759</v>
      </c>
      <c r="G55" s="488">
        <v>11</v>
      </c>
      <c r="H55" s="489">
        <v>6</v>
      </c>
      <c r="I55" s="487" t="s">
        <v>770</v>
      </c>
      <c r="J55" s="487"/>
      <c r="K55" s="487"/>
      <c r="L55" s="487"/>
      <c r="M55" s="487"/>
      <c r="N55" s="487"/>
      <c r="O55" s="487"/>
      <c r="P55" s="487"/>
    </row>
    <row r="56" spans="1:16" ht="15" customHeight="1" x14ac:dyDescent="0.25">
      <c r="A56" s="466">
        <v>52</v>
      </c>
      <c r="B56" s="111" t="s">
        <v>283</v>
      </c>
      <c r="C56" s="111" t="s">
        <v>82</v>
      </c>
      <c r="D56" s="118" t="s">
        <v>284</v>
      </c>
      <c r="E56" s="110" t="s">
        <v>432</v>
      </c>
      <c r="F56" s="111" t="s">
        <v>714</v>
      </c>
      <c r="G56" s="113">
        <v>4</v>
      </c>
      <c r="H56" s="472">
        <v>2</v>
      </c>
      <c r="I56" t="s">
        <v>761</v>
      </c>
    </row>
    <row r="57" spans="1:16" ht="15" customHeight="1" x14ac:dyDescent="0.25">
      <c r="A57" s="466">
        <v>53</v>
      </c>
      <c r="B57" s="111" t="s">
        <v>287</v>
      </c>
      <c r="C57" s="111" t="s">
        <v>117</v>
      </c>
      <c r="D57" s="118" t="s">
        <v>289</v>
      </c>
      <c r="E57" s="110" t="s">
        <v>432</v>
      </c>
      <c r="F57" s="111" t="s">
        <v>476</v>
      </c>
      <c r="G57" s="113">
        <v>6</v>
      </c>
      <c r="H57" s="472">
        <v>2</v>
      </c>
    </row>
    <row r="58" spans="1:16" ht="15" customHeight="1" x14ac:dyDescent="0.25">
      <c r="A58" s="466">
        <v>54</v>
      </c>
      <c r="B58" s="111" t="s">
        <v>291</v>
      </c>
      <c r="C58" s="111" t="s">
        <v>17</v>
      </c>
      <c r="D58" s="118" t="s">
        <v>292</v>
      </c>
      <c r="E58" s="110" t="s">
        <v>432</v>
      </c>
      <c r="F58" s="111" t="s">
        <v>763</v>
      </c>
      <c r="G58" s="112">
        <v>7</v>
      </c>
      <c r="H58" s="472">
        <v>7</v>
      </c>
    </row>
    <row r="59" spans="1:16" ht="15" customHeight="1" x14ac:dyDescent="0.25">
      <c r="A59" s="466">
        <v>55</v>
      </c>
      <c r="B59" s="111" t="s">
        <v>295</v>
      </c>
      <c r="C59" s="111" t="s">
        <v>45</v>
      </c>
      <c r="D59" s="118" t="s">
        <v>297</v>
      </c>
      <c r="E59" s="110" t="s">
        <v>432</v>
      </c>
      <c r="F59" s="111" t="s">
        <v>762</v>
      </c>
      <c r="G59" s="113">
        <v>8</v>
      </c>
      <c r="H59" s="472">
        <v>2</v>
      </c>
    </row>
    <row r="60" spans="1:16" ht="15" customHeight="1" x14ac:dyDescent="0.25">
      <c r="A60" s="466">
        <v>56</v>
      </c>
      <c r="B60" s="111" t="s">
        <v>299</v>
      </c>
      <c r="C60" s="111" t="s">
        <v>17</v>
      </c>
      <c r="D60" s="118" t="s">
        <v>300</v>
      </c>
      <c r="E60" s="114" t="s">
        <v>432</v>
      </c>
      <c r="F60" s="111" t="s">
        <v>716</v>
      </c>
      <c r="G60" s="113">
        <v>4</v>
      </c>
      <c r="H60" s="472">
        <v>4</v>
      </c>
    </row>
    <row r="61" spans="1:16" ht="15" customHeight="1" x14ac:dyDescent="0.25">
      <c r="A61" s="466">
        <v>57</v>
      </c>
      <c r="B61" s="111" t="s">
        <v>303</v>
      </c>
      <c r="C61" s="111" t="s">
        <v>28</v>
      </c>
      <c r="D61" s="118" t="s">
        <v>305</v>
      </c>
      <c r="E61" s="110" t="s">
        <v>432</v>
      </c>
      <c r="F61" s="111" t="s">
        <v>721</v>
      </c>
      <c r="G61" s="113">
        <v>2</v>
      </c>
      <c r="H61" s="472">
        <v>1</v>
      </c>
    </row>
    <row r="62" spans="1:16" ht="15" customHeight="1" x14ac:dyDescent="0.25">
      <c r="A62" s="466">
        <v>58</v>
      </c>
      <c r="B62" s="111" t="s">
        <v>307</v>
      </c>
      <c r="C62" s="111" t="s">
        <v>308</v>
      </c>
      <c r="D62" s="118" t="s">
        <v>310</v>
      </c>
      <c r="E62" s="110" t="s">
        <v>478</v>
      </c>
      <c r="F62" s="111" t="s">
        <v>471</v>
      </c>
      <c r="G62" s="113">
        <v>2</v>
      </c>
      <c r="H62" s="472">
        <v>2</v>
      </c>
    </row>
    <row r="63" spans="1:16" ht="15" customHeight="1" x14ac:dyDescent="0.25">
      <c r="A63" s="466">
        <v>59</v>
      </c>
      <c r="B63" s="111" t="s">
        <v>314</v>
      </c>
      <c r="C63" s="111" t="s">
        <v>28</v>
      </c>
      <c r="D63" s="124" t="s">
        <v>316</v>
      </c>
      <c r="E63" s="110" t="s">
        <v>479</v>
      </c>
      <c r="F63" s="111" t="s">
        <v>717</v>
      </c>
      <c r="G63" s="113">
        <v>8</v>
      </c>
      <c r="H63" s="472">
        <v>7</v>
      </c>
    </row>
    <row r="64" spans="1:16" ht="15" customHeight="1" x14ac:dyDescent="0.25">
      <c r="A64" s="466">
        <v>60</v>
      </c>
      <c r="B64" s="111" t="s">
        <v>319</v>
      </c>
      <c r="C64" s="111" t="s">
        <v>17</v>
      </c>
      <c r="D64" s="118" t="s">
        <v>321</v>
      </c>
      <c r="E64" s="114" t="s">
        <v>480</v>
      </c>
      <c r="F64" s="111" t="s">
        <v>477</v>
      </c>
      <c r="G64" s="473">
        <v>1</v>
      </c>
      <c r="H64" s="472">
        <v>1</v>
      </c>
    </row>
    <row r="65" spans="1:16" ht="15" customHeight="1" x14ac:dyDescent="0.25">
      <c r="A65" s="466">
        <v>61</v>
      </c>
      <c r="B65" s="123" t="s">
        <v>328</v>
      </c>
      <c r="C65" s="123" t="s">
        <v>17</v>
      </c>
      <c r="D65" s="124" t="s">
        <v>330</v>
      </c>
      <c r="E65" s="114" t="s">
        <v>432</v>
      </c>
      <c r="F65" s="123" t="s">
        <v>714</v>
      </c>
      <c r="G65" s="488">
        <v>4</v>
      </c>
      <c r="H65" s="489">
        <v>4</v>
      </c>
      <c r="I65" s="487" t="s">
        <v>771</v>
      </c>
      <c r="J65" s="487"/>
      <c r="K65" s="487"/>
      <c r="L65" s="487"/>
      <c r="M65" s="487"/>
      <c r="N65" s="487"/>
      <c r="O65" s="487"/>
      <c r="P65" s="487"/>
    </row>
    <row r="66" spans="1:16" ht="15" customHeight="1" x14ac:dyDescent="0.25">
      <c r="A66" s="466">
        <v>62</v>
      </c>
      <c r="B66" s="123" t="s">
        <v>332</v>
      </c>
      <c r="C66" s="123" t="s">
        <v>82</v>
      </c>
      <c r="D66" s="124" t="s">
        <v>335</v>
      </c>
      <c r="E66" s="114" t="s">
        <v>432</v>
      </c>
      <c r="F66" s="123" t="s">
        <v>477</v>
      </c>
      <c r="G66" s="113">
        <v>1</v>
      </c>
      <c r="H66" s="472">
        <v>1</v>
      </c>
      <c r="I66" t="s">
        <v>765</v>
      </c>
    </row>
    <row r="67" spans="1:16" ht="15" customHeight="1" x14ac:dyDescent="0.25">
      <c r="A67" s="466">
        <v>63</v>
      </c>
      <c r="B67" s="123" t="s">
        <v>338</v>
      </c>
      <c r="C67" s="123" t="s">
        <v>17</v>
      </c>
      <c r="D67" s="124" t="s">
        <v>340</v>
      </c>
      <c r="E67" s="114" t="s">
        <v>432</v>
      </c>
      <c r="F67" s="123" t="s">
        <v>718</v>
      </c>
      <c r="G67" s="113">
        <v>10</v>
      </c>
      <c r="H67" s="472">
        <v>4</v>
      </c>
    </row>
    <row r="68" spans="1:16" ht="15" customHeight="1" x14ac:dyDescent="0.25">
      <c r="A68" s="466">
        <v>64</v>
      </c>
      <c r="B68" s="123" t="s">
        <v>344</v>
      </c>
      <c r="C68" s="123" t="s">
        <v>164</v>
      </c>
      <c r="D68" s="124" t="s">
        <v>346</v>
      </c>
      <c r="E68" s="114" t="s">
        <v>432</v>
      </c>
      <c r="F68" s="123" t="s">
        <v>464</v>
      </c>
      <c r="G68" s="113">
        <v>5</v>
      </c>
      <c r="H68" s="472">
        <v>1</v>
      </c>
    </row>
    <row r="69" spans="1:16" ht="15" customHeight="1" x14ac:dyDescent="0.25">
      <c r="A69" s="466">
        <v>65</v>
      </c>
      <c r="B69" s="123" t="s">
        <v>348</v>
      </c>
      <c r="C69" s="123" t="s">
        <v>187</v>
      </c>
      <c r="D69" s="124" t="s">
        <v>351</v>
      </c>
      <c r="E69" s="114" t="s">
        <v>432</v>
      </c>
      <c r="F69" s="123" t="s">
        <v>728</v>
      </c>
      <c r="G69" s="488">
        <v>7</v>
      </c>
      <c r="H69" s="489">
        <v>7</v>
      </c>
      <c r="I69" s="487" t="s">
        <v>772</v>
      </c>
      <c r="J69" s="487"/>
      <c r="K69" s="487"/>
      <c r="L69" s="487"/>
      <c r="M69" s="487"/>
      <c r="N69" s="487"/>
      <c r="O69" s="487"/>
      <c r="P69" s="487"/>
    </row>
    <row r="70" spans="1:16" ht="15" customHeight="1" x14ac:dyDescent="0.25">
      <c r="A70" s="466">
        <v>66</v>
      </c>
      <c r="B70" s="123" t="s">
        <v>355</v>
      </c>
      <c r="C70" s="123" t="s">
        <v>248</v>
      </c>
      <c r="D70" s="124" t="s">
        <v>357</v>
      </c>
      <c r="E70" s="114" t="s">
        <v>432</v>
      </c>
      <c r="F70" s="123" t="s">
        <v>719</v>
      </c>
      <c r="G70" s="113">
        <v>8</v>
      </c>
      <c r="H70" s="472">
        <v>7</v>
      </c>
    </row>
    <row r="71" spans="1:16" ht="15" customHeight="1" x14ac:dyDescent="0.25">
      <c r="A71" s="466">
        <v>67</v>
      </c>
      <c r="B71" s="123" t="s">
        <v>359</v>
      </c>
      <c r="C71" s="123" t="s">
        <v>360</v>
      </c>
      <c r="D71" s="124" t="s">
        <v>362</v>
      </c>
      <c r="E71" s="114" t="s">
        <v>432</v>
      </c>
      <c r="F71" s="123" t="s">
        <v>454</v>
      </c>
      <c r="G71" s="113">
        <v>3</v>
      </c>
      <c r="H71" s="472">
        <v>2</v>
      </c>
    </row>
    <row r="72" spans="1:16" ht="15" customHeight="1" x14ac:dyDescent="0.25">
      <c r="A72" s="466">
        <v>68</v>
      </c>
      <c r="B72" s="123" t="s">
        <v>364</v>
      </c>
      <c r="C72" s="123" t="s">
        <v>365</v>
      </c>
      <c r="D72" s="124" t="s">
        <v>367</v>
      </c>
      <c r="E72" s="114" t="s">
        <v>432</v>
      </c>
      <c r="F72" s="123" t="s">
        <v>481</v>
      </c>
      <c r="G72" s="113">
        <v>4</v>
      </c>
      <c r="H72" s="472">
        <v>3</v>
      </c>
    </row>
    <row r="73" spans="1:16" ht="15" customHeight="1" x14ac:dyDescent="0.25">
      <c r="A73" s="466">
        <v>69</v>
      </c>
      <c r="B73" s="123" t="s">
        <v>369</v>
      </c>
      <c r="C73" s="123" t="s">
        <v>82</v>
      </c>
      <c r="D73" s="124" t="s">
        <v>370</v>
      </c>
      <c r="E73" s="114" t="s">
        <v>432</v>
      </c>
      <c r="F73" s="123" t="s">
        <v>720</v>
      </c>
      <c r="G73" s="113">
        <v>8</v>
      </c>
      <c r="H73" s="472">
        <v>3</v>
      </c>
    </row>
    <row r="74" spans="1:16" ht="15" customHeight="1" x14ac:dyDescent="0.25">
      <c r="A74" s="466">
        <v>70</v>
      </c>
      <c r="B74" s="123" t="s">
        <v>371</v>
      </c>
      <c r="C74" s="123" t="s">
        <v>372</v>
      </c>
      <c r="D74" s="124" t="s">
        <v>375</v>
      </c>
      <c r="E74" s="114" t="s">
        <v>432</v>
      </c>
      <c r="F74" s="123" t="s">
        <v>477</v>
      </c>
      <c r="G74" s="113">
        <v>1</v>
      </c>
      <c r="H74" s="472">
        <v>1</v>
      </c>
      <c r="I74" t="s">
        <v>767</v>
      </c>
    </row>
    <row r="75" spans="1:16" ht="15" customHeight="1" x14ac:dyDescent="0.25">
      <c r="A75" s="35"/>
      <c r="B75" s="99"/>
      <c r="C75" s="99"/>
      <c r="D75" s="100"/>
      <c r="E75" s="98"/>
      <c r="F75" s="67" t="s">
        <v>764</v>
      </c>
      <c r="G75" s="97">
        <v>314</v>
      </c>
      <c r="H75" s="53"/>
    </row>
    <row r="76" spans="1:16" s="35" customFormat="1" ht="15" customHeight="1" x14ac:dyDescent="0.25">
      <c r="B76" s="99"/>
      <c r="C76" s="99"/>
      <c r="D76" s="100"/>
      <c r="E76" s="98"/>
      <c r="F76" s="67"/>
      <c r="G76" s="97"/>
      <c r="H76" s="53"/>
    </row>
    <row r="77" spans="1:16" s="35" customFormat="1" ht="15" customHeight="1" x14ac:dyDescent="0.25">
      <c r="A77" s="92" t="s">
        <v>789</v>
      </c>
      <c r="B77" s="99"/>
      <c r="C77" s="99"/>
      <c r="D77" s="100"/>
      <c r="E77" s="98"/>
      <c r="F77" s="96"/>
      <c r="G77" s="101"/>
      <c r="H77" s="53"/>
    </row>
    <row r="78" spans="1:16" s="35" customFormat="1" ht="15" customHeight="1" x14ac:dyDescent="0.25">
      <c r="A78" s="466"/>
      <c r="B78" s="104" t="s">
        <v>0</v>
      </c>
      <c r="C78" s="104" t="s">
        <v>1</v>
      </c>
      <c r="D78" s="105" t="s">
        <v>8</v>
      </c>
      <c r="E78" s="106" t="s">
        <v>430</v>
      </c>
      <c r="F78" s="470" t="s">
        <v>556</v>
      </c>
      <c r="G78" s="107" t="s">
        <v>431</v>
      </c>
      <c r="H78" s="53"/>
    </row>
    <row r="79" spans="1:16" ht="15" customHeight="1" x14ac:dyDescent="0.25">
      <c r="A79" s="466"/>
      <c r="B79" s="123" t="s">
        <v>332</v>
      </c>
      <c r="C79" s="123" t="s">
        <v>82</v>
      </c>
      <c r="D79" s="124" t="s">
        <v>335</v>
      </c>
      <c r="E79" s="114" t="s">
        <v>432</v>
      </c>
      <c r="F79" s="123" t="s">
        <v>477</v>
      </c>
      <c r="G79" s="113">
        <v>1</v>
      </c>
      <c r="H79" s="503"/>
    </row>
    <row r="80" spans="1:16" ht="15" customHeight="1" x14ac:dyDescent="0.25">
      <c r="A80" s="466"/>
      <c r="B80" s="123" t="s">
        <v>371</v>
      </c>
      <c r="C80" s="123" t="s">
        <v>372</v>
      </c>
      <c r="D80" s="124" t="s">
        <v>375</v>
      </c>
      <c r="E80" s="114" t="s">
        <v>432</v>
      </c>
      <c r="F80" s="123" t="s">
        <v>477</v>
      </c>
      <c r="G80" s="113">
        <v>1</v>
      </c>
      <c r="H80" s="503"/>
    </row>
    <row r="81" spans="1:9" ht="15" customHeight="1" x14ac:dyDescent="0.25">
      <c r="A81" s="466"/>
      <c r="B81" s="111" t="s">
        <v>319</v>
      </c>
      <c r="C81" s="111" t="s">
        <v>17</v>
      </c>
      <c r="D81" s="118" t="s">
        <v>321</v>
      </c>
      <c r="E81" s="114" t="s">
        <v>480</v>
      </c>
      <c r="F81" s="111" t="s">
        <v>477</v>
      </c>
      <c r="G81" s="113">
        <v>1</v>
      </c>
      <c r="H81" s="503"/>
      <c r="I81" s="35"/>
    </row>
    <row r="82" spans="1:9" ht="15" customHeight="1" x14ac:dyDescent="0.25">
      <c r="A82" s="466"/>
      <c r="B82" s="111" t="s">
        <v>127</v>
      </c>
      <c r="C82" s="111" t="s">
        <v>117</v>
      </c>
      <c r="D82" s="118" t="s">
        <v>129</v>
      </c>
      <c r="E82" s="110" t="s">
        <v>444</v>
      </c>
      <c r="F82" s="111" t="s">
        <v>562</v>
      </c>
      <c r="G82" s="113">
        <v>2</v>
      </c>
      <c r="H82" s="509"/>
      <c r="I82" s="35"/>
    </row>
    <row r="83" spans="1:9" ht="15" customHeight="1" x14ac:dyDescent="0.25">
      <c r="A83" s="466"/>
      <c r="B83" s="111" t="s">
        <v>163</v>
      </c>
      <c r="C83" s="111" t="s">
        <v>164</v>
      </c>
      <c r="D83" s="118" t="s">
        <v>166</v>
      </c>
      <c r="E83" s="110" t="s">
        <v>432</v>
      </c>
      <c r="F83" s="111" t="s">
        <v>721</v>
      </c>
      <c r="G83" s="113">
        <v>2</v>
      </c>
      <c r="H83" s="509"/>
      <c r="I83" s="35"/>
    </row>
    <row r="84" spans="1:9" ht="15" customHeight="1" x14ac:dyDescent="0.25">
      <c r="A84" s="466"/>
      <c r="B84" s="111" t="s">
        <v>271</v>
      </c>
      <c r="C84" s="111" t="s">
        <v>117</v>
      </c>
      <c r="D84" s="118" t="s">
        <v>273</v>
      </c>
      <c r="E84" s="110" t="s">
        <v>432</v>
      </c>
      <c r="F84" s="111" t="s">
        <v>562</v>
      </c>
      <c r="G84" s="112">
        <v>2</v>
      </c>
      <c r="H84" s="509"/>
      <c r="I84" s="35"/>
    </row>
    <row r="85" spans="1:9" ht="15" customHeight="1" x14ac:dyDescent="0.25">
      <c r="A85" s="466"/>
      <c r="B85" s="111" t="s">
        <v>76</v>
      </c>
      <c r="C85" s="111" t="s">
        <v>45</v>
      </c>
      <c r="D85" s="118" t="s">
        <v>78</v>
      </c>
      <c r="E85" s="110" t="s">
        <v>432</v>
      </c>
      <c r="F85" s="111" t="s">
        <v>721</v>
      </c>
      <c r="G85" s="113">
        <v>2</v>
      </c>
      <c r="H85" s="509"/>
      <c r="I85" s="35"/>
    </row>
    <row r="86" spans="1:9" ht="15" customHeight="1" x14ac:dyDescent="0.25">
      <c r="A86" s="466"/>
      <c r="B86" s="111" t="s">
        <v>196</v>
      </c>
      <c r="C86" s="111" t="s">
        <v>122</v>
      </c>
      <c r="D86" s="118" t="s">
        <v>198</v>
      </c>
      <c r="E86" s="110" t="s">
        <v>457</v>
      </c>
      <c r="F86" s="111" t="s">
        <v>458</v>
      </c>
      <c r="G86" s="113">
        <v>2</v>
      </c>
      <c r="H86" s="509"/>
      <c r="I86" s="35"/>
    </row>
    <row r="87" spans="1:9" ht="15" customHeight="1" x14ac:dyDescent="0.25">
      <c r="A87" s="466"/>
      <c r="B87" s="111" t="s">
        <v>303</v>
      </c>
      <c r="C87" s="111" t="s">
        <v>28</v>
      </c>
      <c r="D87" s="118" t="s">
        <v>305</v>
      </c>
      <c r="E87" s="110" t="s">
        <v>432</v>
      </c>
      <c r="F87" s="111" t="s">
        <v>721</v>
      </c>
      <c r="G87" s="113">
        <v>2</v>
      </c>
      <c r="H87" s="509"/>
      <c r="I87" s="35"/>
    </row>
    <row r="88" spans="1:9" ht="15" customHeight="1" x14ac:dyDescent="0.25">
      <c r="A88" s="466"/>
      <c r="B88" s="111" t="s">
        <v>307</v>
      </c>
      <c r="C88" s="111" t="s">
        <v>308</v>
      </c>
      <c r="D88" s="118" t="s">
        <v>310</v>
      </c>
      <c r="E88" s="110" t="s">
        <v>478</v>
      </c>
      <c r="F88" s="111" t="s">
        <v>471</v>
      </c>
      <c r="G88" s="113">
        <v>2</v>
      </c>
      <c r="H88" s="509"/>
      <c r="I88" s="35"/>
    </row>
    <row r="89" spans="1:9" ht="15" customHeight="1" x14ac:dyDescent="0.25">
      <c r="A89" s="466"/>
      <c r="B89" s="111" t="s">
        <v>116</v>
      </c>
      <c r="C89" s="111" t="s">
        <v>122</v>
      </c>
      <c r="D89" s="118" t="s">
        <v>124</v>
      </c>
      <c r="E89" s="110" t="s">
        <v>443</v>
      </c>
      <c r="F89" s="111" t="s">
        <v>468</v>
      </c>
      <c r="G89" s="112">
        <v>3</v>
      </c>
      <c r="H89" s="510"/>
      <c r="I89" s="35"/>
    </row>
    <row r="90" spans="1:9" ht="15" customHeight="1" x14ac:dyDescent="0.25">
      <c r="A90" s="466"/>
      <c r="B90" s="111" t="s">
        <v>27</v>
      </c>
      <c r="C90" s="111" t="s">
        <v>28</v>
      </c>
      <c r="D90" s="118" t="s">
        <v>30</v>
      </c>
      <c r="E90" s="110" t="s">
        <v>432</v>
      </c>
      <c r="F90" s="111" t="s">
        <v>739</v>
      </c>
      <c r="G90" s="113">
        <v>3</v>
      </c>
      <c r="H90" s="510"/>
      <c r="I90" s="35"/>
    </row>
    <row r="91" spans="1:9" ht="15" customHeight="1" x14ac:dyDescent="0.25">
      <c r="A91" s="466"/>
      <c r="B91" s="111" t="s">
        <v>55</v>
      </c>
      <c r="C91" s="111" t="s">
        <v>436</v>
      </c>
      <c r="D91" s="118" t="s">
        <v>59</v>
      </c>
      <c r="E91" s="110" t="s">
        <v>437</v>
      </c>
      <c r="F91" s="111" t="s">
        <v>735</v>
      </c>
      <c r="G91" s="113">
        <v>3</v>
      </c>
      <c r="H91" s="510"/>
      <c r="I91" s="35"/>
    </row>
    <row r="92" spans="1:9" ht="15" customHeight="1" x14ac:dyDescent="0.25">
      <c r="A92" s="466"/>
      <c r="B92" s="111" t="s">
        <v>149</v>
      </c>
      <c r="C92" s="111" t="s">
        <v>17</v>
      </c>
      <c r="D92" s="118" t="s">
        <v>151</v>
      </c>
      <c r="E92" s="110" t="s">
        <v>432</v>
      </c>
      <c r="F92" s="111" t="s">
        <v>433</v>
      </c>
      <c r="G92" s="113">
        <v>3</v>
      </c>
      <c r="H92" s="507"/>
      <c r="I92" s="35"/>
    </row>
    <row r="93" spans="1:9" ht="15" customHeight="1" x14ac:dyDescent="0.25">
      <c r="A93" s="466"/>
      <c r="B93" s="111" t="s">
        <v>154</v>
      </c>
      <c r="C93" s="111" t="s">
        <v>82</v>
      </c>
      <c r="D93" s="118" t="s">
        <v>156</v>
      </c>
      <c r="E93" s="110" t="s">
        <v>432</v>
      </c>
      <c r="F93" s="111" t="s">
        <v>744</v>
      </c>
      <c r="G93" s="113">
        <v>3</v>
      </c>
      <c r="H93" s="507"/>
      <c r="I93" s="35"/>
    </row>
    <row r="94" spans="1:9" ht="15" customHeight="1" x14ac:dyDescent="0.25">
      <c r="A94" s="466"/>
      <c r="B94" s="111" t="s">
        <v>167</v>
      </c>
      <c r="C94" s="111" t="s">
        <v>28</v>
      </c>
      <c r="D94" s="118" t="s">
        <v>174</v>
      </c>
      <c r="E94" s="114" t="s">
        <v>452</v>
      </c>
      <c r="F94" s="111" t="s">
        <v>468</v>
      </c>
      <c r="G94" s="113">
        <v>3</v>
      </c>
      <c r="H94" s="507"/>
      <c r="I94" s="35"/>
    </row>
    <row r="95" spans="1:9" ht="15" customHeight="1" x14ac:dyDescent="0.25">
      <c r="A95" s="466"/>
      <c r="B95" s="111" t="s">
        <v>167</v>
      </c>
      <c r="C95" s="111" t="s">
        <v>17</v>
      </c>
      <c r="D95" s="118" t="s">
        <v>182</v>
      </c>
      <c r="E95" s="114" t="s">
        <v>432</v>
      </c>
      <c r="F95" s="111" t="s">
        <v>454</v>
      </c>
      <c r="G95" s="113">
        <v>3</v>
      </c>
      <c r="H95" s="507"/>
      <c r="I95" s="35"/>
    </row>
    <row r="96" spans="1:9" ht="15" customHeight="1" x14ac:dyDescent="0.25">
      <c r="A96" s="466"/>
      <c r="B96" s="111" t="s">
        <v>207</v>
      </c>
      <c r="C96" s="111" t="s">
        <v>460</v>
      </c>
      <c r="D96" s="118" t="s">
        <v>209</v>
      </c>
      <c r="E96" s="110" t="s">
        <v>432</v>
      </c>
      <c r="F96" s="111" t="s">
        <v>461</v>
      </c>
      <c r="G96" s="113">
        <v>3</v>
      </c>
      <c r="H96" s="507"/>
      <c r="I96" s="35"/>
    </row>
    <row r="97" spans="1:9" ht="15" customHeight="1" x14ac:dyDescent="0.25">
      <c r="A97" s="466"/>
      <c r="B97" s="123" t="s">
        <v>232</v>
      </c>
      <c r="C97" s="123" t="s">
        <v>82</v>
      </c>
      <c r="D97" s="124" t="s">
        <v>235</v>
      </c>
      <c r="E97" s="114" t="s">
        <v>467</v>
      </c>
      <c r="F97" s="111" t="s">
        <v>461</v>
      </c>
      <c r="G97" s="113">
        <v>3</v>
      </c>
      <c r="H97" s="507"/>
      <c r="I97" s="35"/>
    </row>
    <row r="98" spans="1:9" ht="15" customHeight="1" x14ac:dyDescent="0.25">
      <c r="A98" s="466"/>
      <c r="B98" s="111" t="s">
        <v>238</v>
      </c>
      <c r="C98" s="111" t="s">
        <v>28</v>
      </c>
      <c r="D98" s="118" t="s">
        <v>241</v>
      </c>
      <c r="E98" s="110" t="s">
        <v>432</v>
      </c>
      <c r="F98" s="111" t="s">
        <v>468</v>
      </c>
      <c r="G98" s="113">
        <v>3</v>
      </c>
      <c r="H98" s="507"/>
      <c r="I98" s="35"/>
    </row>
    <row r="99" spans="1:9" ht="15" customHeight="1" x14ac:dyDescent="0.25">
      <c r="A99" s="466"/>
      <c r="B99" s="111" t="s">
        <v>247</v>
      </c>
      <c r="C99" s="111" t="s">
        <v>248</v>
      </c>
      <c r="D99" s="118" t="s">
        <v>250</v>
      </c>
      <c r="E99" s="110" t="s">
        <v>470</v>
      </c>
      <c r="F99" s="111" t="s">
        <v>757</v>
      </c>
      <c r="G99" s="113">
        <v>3</v>
      </c>
      <c r="H99" s="510"/>
      <c r="I99" s="35"/>
    </row>
    <row r="100" spans="1:9" ht="15" customHeight="1" x14ac:dyDescent="0.25">
      <c r="A100" s="466"/>
      <c r="B100" s="123" t="s">
        <v>359</v>
      </c>
      <c r="C100" s="123" t="s">
        <v>360</v>
      </c>
      <c r="D100" s="124" t="s">
        <v>362</v>
      </c>
      <c r="E100" s="114" t="s">
        <v>432</v>
      </c>
      <c r="F100" s="123" t="s">
        <v>766</v>
      </c>
      <c r="G100" s="113">
        <v>3</v>
      </c>
      <c r="H100" s="507"/>
      <c r="I100" s="35"/>
    </row>
    <row r="101" spans="1:9" ht="15" customHeight="1" x14ac:dyDescent="0.25">
      <c r="A101" s="466"/>
      <c r="B101" s="111" t="s">
        <v>34</v>
      </c>
      <c r="C101" s="111" t="s">
        <v>434</v>
      </c>
      <c r="D101" s="118" t="s">
        <v>36</v>
      </c>
      <c r="E101" s="114" t="s">
        <v>435</v>
      </c>
      <c r="F101" s="111" t="s">
        <v>716</v>
      </c>
      <c r="G101" s="113">
        <v>4</v>
      </c>
      <c r="H101" s="511"/>
      <c r="I101" s="35"/>
    </row>
    <row r="102" spans="1:9" ht="15" customHeight="1" x14ac:dyDescent="0.25">
      <c r="A102" s="466"/>
      <c r="B102" s="123" t="s">
        <v>328</v>
      </c>
      <c r="C102" s="123" t="s">
        <v>17</v>
      </c>
      <c r="D102" s="124" t="s">
        <v>330</v>
      </c>
      <c r="E102" s="114" t="s">
        <v>432</v>
      </c>
      <c r="F102" s="123" t="s">
        <v>714</v>
      </c>
      <c r="G102" s="113">
        <v>4</v>
      </c>
      <c r="H102" s="511"/>
      <c r="I102" s="35"/>
    </row>
    <row r="103" spans="1:9" ht="15" customHeight="1" x14ac:dyDescent="0.25">
      <c r="A103" s="466"/>
      <c r="B103" s="111" t="s">
        <v>49</v>
      </c>
      <c r="C103" s="111" t="s">
        <v>17</v>
      </c>
      <c r="D103" s="118" t="s">
        <v>51</v>
      </c>
      <c r="E103" s="110" t="s">
        <v>432</v>
      </c>
      <c r="F103" s="111" t="s">
        <v>746</v>
      </c>
      <c r="G103" s="113">
        <v>4</v>
      </c>
      <c r="H103" s="511"/>
      <c r="I103" s="35"/>
    </row>
    <row r="104" spans="1:9" ht="15" customHeight="1" x14ac:dyDescent="0.25">
      <c r="A104" s="466"/>
      <c r="B104" s="111" t="s">
        <v>167</v>
      </c>
      <c r="C104" s="111" t="s">
        <v>168</v>
      </c>
      <c r="D104" s="118" t="s">
        <v>170</v>
      </c>
      <c r="E104" s="110" t="s">
        <v>451</v>
      </c>
      <c r="F104" s="111" t="s">
        <v>466</v>
      </c>
      <c r="G104" s="113">
        <v>4</v>
      </c>
      <c r="H104" s="511"/>
      <c r="I104" s="35"/>
    </row>
    <row r="105" spans="1:9" ht="15" customHeight="1" x14ac:dyDescent="0.25">
      <c r="A105" s="466"/>
      <c r="B105" s="111" t="s">
        <v>167</v>
      </c>
      <c r="C105" s="111" t="s">
        <v>176</v>
      </c>
      <c r="D105" s="118" t="s">
        <v>178</v>
      </c>
      <c r="E105" s="114" t="s">
        <v>432</v>
      </c>
      <c r="F105" s="111" t="s">
        <v>716</v>
      </c>
      <c r="G105" s="112">
        <v>4</v>
      </c>
      <c r="H105" s="508"/>
      <c r="I105" s="35"/>
    </row>
    <row r="106" spans="1:9" ht="15" customHeight="1" x14ac:dyDescent="0.25">
      <c r="A106" s="466"/>
      <c r="B106" s="111" t="s">
        <v>263</v>
      </c>
      <c r="C106" s="111" t="s">
        <v>45</v>
      </c>
      <c r="D106" s="118" t="s">
        <v>264</v>
      </c>
      <c r="E106" s="110" t="s">
        <v>432</v>
      </c>
      <c r="F106" s="111" t="s">
        <v>714</v>
      </c>
      <c r="G106" s="112">
        <v>4</v>
      </c>
      <c r="H106" s="508"/>
      <c r="I106" s="35"/>
    </row>
    <row r="107" spans="1:9" ht="15" customHeight="1" x14ac:dyDescent="0.25">
      <c r="A107" s="466"/>
      <c r="B107" s="111" t="s">
        <v>299</v>
      </c>
      <c r="C107" s="111" t="s">
        <v>17</v>
      </c>
      <c r="D107" s="118" t="s">
        <v>300</v>
      </c>
      <c r="E107" s="114" t="s">
        <v>432</v>
      </c>
      <c r="F107" s="111" t="s">
        <v>716</v>
      </c>
      <c r="G107" s="113">
        <v>4</v>
      </c>
      <c r="H107" s="508"/>
      <c r="I107" s="35"/>
    </row>
    <row r="108" spans="1:9" ht="15" customHeight="1" x14ac:dyDescent="0.25">
      <c r="A108" s="466"/>
      <c r="B108" s="111" t="s">
        <v>132</v>
      </c>
      <c r="C108" s="111" t="s">
        <v>82</v>
      </c>
      <c r="D108" s="118" t="s">
        <v>134</v>
      </c>
      <c r="E108" s="110" t="s">
        <v>432</v>
      </c>
      <c r="F108" s="111" t="s">
        <v>445</v>
      </c>
      <c r="G108" s="113">
        <v>4</v>
      </c>
      <c r="H108" s="508"/>
      <c r="I108" s="35"/>
    </row>
    <row r="109" spans="1:9" ht="15" customHeight="1" x14ac:dyDescent="0.25">
      <c r="A109" s="466"/>
      <c r="B109" s="111" t="s">
        <v>144</v>
      </c>
      <c r="C109" s="111" t="s">
        <v>17</v>
      </c>
      <c r="D109" s="118" t="s">
        <v>146</v>
      </c>
      <c r="E109" s="110" t="s">
        <v>446</v>
      </c>
      <c r="F109" s="111" t="s">
        <v>447</v>
      </c>
      <c r="G109" s="113">
        <v>4</v>
      </c>
      <c r="H109" s="508"/>
      <c r="I109" s="35"/>
    </row>
    <row r="110" spans="1:9" ht="15" customHeight="1" x14ac:dyDescent="0.25">
      <c r="A110" s="466"/>
      <c r="B110" s="111" t="s">
        <v>158</v>
      </c>
      <c r="C110" s="111" t="s">
        <v>448</v>
      </c>
      <c r="D110" s="124" t="s">
        <v>160</v>
      </c>
      <c r="E110" s="110" t="s">
        <v>449</v>
      </c>
      <c r="F110" s="111" t="s">
        <v>450</v>
      </c>
      <c r="G110" s="113">
        <v>4</v>
      </c>
      <c r="H110" s="508"/>
      <c r="I110" s="35"/>
    </row>
    <row r="111" spans="1:9" ht="15" customHeight="1" x14ac:dyDescent="0.25">
      <c r="A111" s="466"/>
      <c r="B111" s="111" t="s">
        <v>202</v>
      </c>
      <c r="C111" s="111" t="s">
        <v>45</v>
      </c>
      <c r="D111" s="118" t="s">
        <v>204</v>
      </c>
      <c r="E111" s="110" t="s">
        <v>457</v>
      </c>
      <c r="F111" s="111" t="s">
        <v>459</v>
      </c>
      <c r="G111" s="113">
        <v>4</v>
      </c>
      <c r="H111" s="508"/>
      <c r="I111" s="35"/>
    </row>
    <row r="112" spans="1:9" ht="15" customHeight="1" x14ac:dyDescent="0.25">
      <c r="A112" s="466"/>
      <c r="B112" s="123" t="s">
        <v>364</v>
      </c>
      <c r="C112" s="123" t="s">
        <v>365</v>
      </c>
      <c r="D112" s="124" t="s">
        <v>367</v>
      </c>
      <c r="E112" s="114" t="s">
        <v>432</v>
      </c>
      <c r="F112" s="123" t="s">
        <v>481</v>
      </c>
      <c r="G112" s="113">
        <v>4</v>
      </c>
      <c r="H112" s="508"/>
      <c r="I112" s="35"/>
    </row>
    <row r="113" spans="1:9" ht="15" customHeight="1" x14ac:dyDescent="0.25">
      <c r="A113" s="466"/>
      <c r="B113" s="111" t="s">
        <v>283</v>
      </c>
      <c r="C113" s="111" t="s">
        <v>82</v>
      </c>
      <c r="D113" s="118" t="s">
        <v>284</v>
      </c>
      <c r="E113" s="110" t="s">
        <v>432</v>
      </c>
      <c r="F113" s="111" t="s">
        <v>714</v>
      </c>
      <c r="G113" s="113">
        <v>4</v>
      </c>
      <c r="H113" s="508"/>
      <c r="I113" s="35"/>
    </row>
    <row r="114" spans="1:9" ht="15" customHeight="1" x14ac:dyDescent="0.25">
      <c r="A114" s="466"/>
      <c r="B114" s="111" t="s">
        <v>16</v>
      </c>
      <c r="C114" s="111" t="s">
        <v>17</v>
      </c>
      <c r="D114" s="118" t="s">
        <v>22</v>
      </c>
      <c r="E114" s="110" t="s">
        <v>432</v>
      </c>
      <c r="F114" s="111" t="s">
        <v>464</v>
      </c>
      <c r="G114" s="112">
        <v>5</v>
      </c>
      <c r="H114" s="504"/>
      <c r="I114" s="35"/>
    </row>
    <row r="115" spans="1:9" ht="15" customHeight="1" x14ac:dyDescent="0.25">
      <c r="A115" s="466"/>
      <c r="B115" s="111" t="s">
        <v>44</v>
      </c>
      <c r="C115" s="111" t="s">
        <v>45</v>
      </c>
      <c r="D115" s="118" t="s">
        <v>46</v>
      </c>
      <c r="E115" s="114" t="s">
        <v>432</v>
      </c>
      <c r="F115" s="111" t="s">
        <v>742</v>
      </c>
      <c r="G115" s="113">
        <v>5</v>
      </c>
      <c r="H115" s="512"/>
      <c r="I115" s="35"/>
    </row>
    <row r="116" spans="1:9" ht="15" customHeight="1" x14ac:dyDescent="0.25">
      <c r="A116" s="466"/>
      <c r="B116" s="123" t="s">
        <v>344</v>
      </c>
      <c r="C116" s="123" t="s">
        <v>164</v>
      </c>
      <c r="D116" s="124" t="s">
        <v>346</v>
      </c>
      <c r="E116" s="114" t="s">
        <v>432</v>
      </c>
      <c r="F116" s="123" t="s">
        <v>464</v>
      </c>
      <c r="G116" s="113">
        <v>5</v>
      </c>
      <c r="H116" s="504"/>
      <c r="I116" s="35"/>
    </row>
    <row r="117" spans="1:9" ht="15" customHeight="1" x14ac:dyDescent="0.25">
      <c r="A117" s="466"/>
      <c r="B117" s="111" t="s">
        <v>88</v>
      </c>
      <c r="C117" s="111" t="s">
        <v>89</v>
      </c>
      <c r="D117" s="118" t="s">
        <v>90</v>
      </c>
      <c r="E117" s="110" t="s">
        <v>432</v>
      </c>
      <c r="F117" s="476" t="s">
        <v>748</v>
      </c>
      <c r="G117" s="113">
        <v>5</v>
      </c>
      <c r="H117" s="504"/>
      <c r="I117" s="35"/>
    </row>
    <row r="118" spans="1:9" ht="15" customHeight="1" x14ac:dyDescent="0.25">
      <c r="A118" s="466"/>
      <c r="B118" s="111" t="s">
        <v>137</v>
      </c>
      <c r="C118" s="111" t="s">
        <v>138</v>
      </c>
      <c r="D118" s="118" t="s">
        <v>140</v>
      </c>
      <c r="E118" s="110" t="s">
        <v>441</v>
      </c>
      <c r="F118" s="111" t="s">
        <v>555</v>
      </c>
      <c r="G118" s="113">
        <v>5</v>
      </c>
      <c r="H118" s="513"/>
      <c r="I118" s="35"/>
    </row>
    <row r="119" spans="1:9" ht="15" customHeight="1" x14ac:dyDescent="0.25">
      <c r="A119" s="466"/>
      <c r="B119" s="111" t="s">
        <v>224</v>
      </c>
      <c r="C119" s="111" t="s">
        <v>164</v>
      </c>
      <c r="D119" s="124" t="s">
        <v>225</v>
      </c>
      <c r="E119" s="110" t="s">
        <v>463</v>
      </c>
      <c r="F119" s="111" t="s">
        <v>464</v>
      </c>
      <c r="G119" s="113">
        <v>5</v>
      </c>
      <c r="H119" s="504"/>
      <c r="I119" s="35"/>
    </row>
    <row r="120" spans="1:9" ht="15" customHeight="1" x14ac:dyDescent="0.25">
      <c r="A120" s="466"/>
      <c r="B120" s="111" t="s">
        <v>227</v>
      </c>
      <c r="C120" s="111" t="s">
        <v>117</v>
      </c>
      <c r="D120" s="118" t="s">
        <v>229</v>
      </c>
      <c r="E120" s="110" t="s">
        <v>465</v>
      </c>
      <c r="F120" s="111" t="s">
        <v>755</v>
      </c>
      <c r="G120" s="113">
        <v>5</v>
      </c>
      <c r="H120" s="504"/>
      <c r="I120" s="35"/>
    </row>
    <row r="121" spans="1:9" ht="15" customHeight="1" x14ac:dyDescent="0.25">
      <c r="A121" s="466"/>
      <c r="B121" s="111" t="s">
        <v>243</v>
      </c>
      <c r="C121" s="111" t="s">
        <v>45</v>
      </c>
      <c r="D121" s="118" t="s">
        <v>245</v>
      </c>
      <c r="E121" s="110" t="s">
        <v>469</v>
      </c>
      <c r="F121" s="111" t="s">
        <v>464</v>
      </c>
      <c r="G121" s="113">
        <v>5</v>
      </c>
      <c r="H121" s="504"/>
      <c r="I121" s="35"/>
    </row>
    <row r="122" spans="1:9" ht="15" customHeight="1" x14ac:dyDescent="0.25">
      <c r="A122" s="466"/>
      <c r="B122" s="123" t="s">
        <v>252</v>
      </c>
      <c r="C122" s="111" t="s">
        <v>82</v>
      </c>
      <c r="D122" s="118" t="s">
        <v>253</v>
      </c>
      <c r="E122" s="110" t="s">
        <v>472</v>
      </c>
      <c r="F122" s="111" t="s">
        <v>755</v>
      </c>
      <c r="G122" s="113">
        <v>5</v>
      </c>
      <c r="H122" s="504"/>
      <c r="I122" s="35"/>
    </row>
    <row r="123" spans="1:9" ht="15" customHeight="1" x14ac:dyDescent="0.25">
      <c r="A123" s="466"/>
      <c r="B123" s="111" t="s">
        <v>39</v>
      </c>
      <c r="C123" s="111" t="s">
        <v>40</v>
      </c>
      <c r="D123" s="118" t="s">
        <v>42</v>
      </c>
      <c r="E123" s="110" t="s">
        <v>432</v>
      </c>
      <c r="F123" s="111" t="s">
        <v>473</v>
      </c>
      <c r="G123" s="113">
        <v>6</v>
      </c>
      <c r="H123" s="514"/>
      <c r="I123" s="35"/>
    </row>
    <row r="124" spans="1:9" ht="15" customHeight="1" x14ac:dyDescent="0.25">
      <c r="A124" s="466"/>
      <c r="B124" s="468" t="s">
        <v>64</v>
      </c>
      <c r="C124" s="468" t="s">
        <v>722</v>
      </c>
      <c r="D124" s="118" t="s">
        <v>723</v>
      </c>
      <c r="E124" s="110" t="s">
        <v>432</v>
      </c>
      <c r="F124" s="111" t="s">
        <v>787</v>
      </c>
      <c r="G124" s="113">
        <v>6</v>
      </c>
      <c r="H124" s="514"/>
      <c r="I124" s="35"/>
    </row>
    <row r="125" spans="1:9" ht="15" customHeight="1" x14ac:dyDescent="0.25">
      <c r="A125" s="466"/>
      <c r="B125" s="111" t="s">
        <v>116</v>
      </c>
      <c r="C125" s="111" t="s">
        <v>442</v>
      </c>
      <c r="D125" s="118" t="s">
        <v>119</v>
      </c>
      <c r="E125" s="110" t="s">
        <v>432</v>
      </c>
      <c r="F125" s="111" t="s">
        <v>754</v>
      </c>
      <c r="G125" s="113">
        <v>6</v>
      </c>
      <c r="H125" s="514"/>
      <c r="I125" s="35"/>
    </row>
    <row r="126" spans="1:9" ht="15" customHeight="1" x14ac:dyDescent="0.25">
      <c r="A126" s="466"/>
      <c r="B126" s="111" t="s">
        <v>191</v>
      </c>
      <c r="C126" s="111" t="s">
        <v>82</v>
      </c>
      <c r="D126" s="118" t="s">
        <v>193</v>
      </c>
      <c r="E126" s="110" t="s">
        <v>455</v>
      </c>
      <c r="F126" s="476" t="s">
        <v>456</v>
      </c>
      <c r="G126" s="113">
        <v>6</v>
      </c>
      <c r="H126" s="514"/>
      <c r="I126" s="35"/>
    </row>
    <row r="127" spans="1:9" ht="15" customHeight="1" x14ac:dyDescent="0.25">
      <c r="A127" s="466"/>
      <c r="B127" s="111" t="s">
        <v>212</v>
      </c>
      <c r="C127" s="111" t="s">
        <v>17</v>
      </c>
      <c r="D127" s="118" t="s">
        <v>214</v>
      </c>
      <c r="E127" s="110" t="s">
        <v>432</v>
      </c>
      <c r="F127" s="111" t="s">
        <v>462</v>
      </c>
      <c r="G127" s="113">
        <v>6</v>
      </c>
      <c r="H127" s="514"/>
      <c r="I127" s="35"/>
    </row>
    <row r="128" spans="1:9" ht="15" customHeight="1" x14ac:dyDescent="0.25">
      <c r="A128" s="466"/>
      <c r="B128" s="111" t="s">
        <v>217</v>
      </c>
      <c r="C128" s="111" t="s">
        <v>218</v>
      </c>
      <c r="D128" s="118" t="s">
        <v>220</v>
      </c>
      <c r="E128" s="110" t="s">
        <v>432</v>
      </c>
      <c r="F128" s="111" t="s">
        <v>754</v>
      </c>
      <c r="G128" s="113">
        <v>6</v>
      </c>
      <c r="H128" s="514"/>
      <c r="I128" s="35"/>
    </row>
    <row r="129" spans="1:9" ht="15" customHeight="1" x14ac:dyDescent="0.25">
      <c r="A129" s="466"/>
      <c r="B129" s="468" t="s">
        <v>254</v>
      </c>
      <c r="C129" s="468" t="s">
        <v>726</v>
      </c>
      <c r="D129" s="118" t="s">
        <v>727</v>
      </c>
      <c r="E129" s="110" t="s">
        <v>446</v>
      </c>
      <c r="F129" s="111" t="s">
        <v>473</v>
      </c>
      <c r="G129" s="113">
        <v>6</v>
      </c>
      <c r="H129" s="514"/>
      <c r="I129" s="35"/>
    </row>
    <row r="130" spans="1:9" ht="15" customHeight="1" x14ac:dyDescent="0.25">
      <c r="A130" s="466"/>
      <c r="B130" s="111" t="s">
        <v>276</v>
      </c>
      <c r="C130" s="111" t="s">
        <v>117</v>
      </c>
      <c r="D130" s="124" t="s">
        <v>277</v>
      </c>
      <c r="E130" s="110" t="s">
        <v>474</v>
      </c>
      <c r="F130" s="111" t="s">
        <v>473</v>
      </c>
      <c r="G130" s="113">
        <v>6</v>
      </c>
      <c r="H130" s="515"/>
      <c r="I130" s="35"/>
    </row>
    <row r="131" spans="1:9" ht="15" customHeight="1" x14ac:dyDescent="0.25">
      <c r="A131" s="466"/>
      <c r="B131" s="111" t="s">
        <v>287</v>
      </c>
      <c r="C131" s="111" t="s">
        <v>117</v>
      </c>
      <c r="D131" s="118" t="s">
        <v>289</v>
      </c>
      <c r="E131" s="110" t="s">
        <v>432</v>
      </c>
      <c r="F131" s="111" t="s">
        <v>476</v>
      </c>
      <c r="G131" s="113">
        <v>6</v>
      </c>
      <c r="H131" s="514"/>
      <c r="I131" s="35"/>
    </row>
    <row r="132" spans="1:9" ht="15" customHeight="1" x14ac:dyDescent="0.25">
      <c r="A132" s="466"/>
      <c r="B132" s="123" t="s">
        <v>348</v>
      </c>
      <c r="C132" s="123" t="s">
        <v>187</v>
      </c>
      <c r="D132" s="124" t="s">
        <v>351</v>
      </c>
      <c r="E132" s="114" t="s">
        <v>432</v>
      </c>
      <c r="F132" s="123" t="s">
        <v>728</v>
      </c>
      <c r="G132" s="113">
        <v>7</v>
      </c>
      <c r="H132" s="505"/>
      <c r="I132" s="35"/>
    </row>
    <row r="133" spans="1:9" ht="15" customHeight="1" x14ac:dyDescent="0.25">
      <c r="A133" s="466"/>
      <c r="B133" s="111" t="s">
        <v>291</v>
      </c>
      <c r="C133" s="111" t="s">
        <v>17</v>
      </c>
      <c r="D133" s="118" t="s">
        <v>292</v>
      </c>
      <c r="E133" s="110" t="s">
        <v>432</v>
      </c>
      <c r="F133" s="111" t="s">
        <v>715</v>
      </c>
      <c r="G133" s="112">
        <v>7</v>
      </c>
      <c r="H133" s="505"/>
      <c r="I133" s="35"/>
    </row>
    <row r="134" spans="1:9" ht="15" customHeight="1" x14ac:dyDescent="0.25">
      <c r="A134" s="466"/>
      <c r="B134" s="468" t="s">
        <v>98</v>
      </c>
      <c r="C134" s="468" t="s">
        <v>724</v>
      </c>
      <c r="D134" s="118" t="s">
        <v>725</v>
      </c>
      <c r="E134" s="114" t="s">
        <v>432</v>
      </c>
      <c r="F134" s="111" t="s">
        <v>751</v>
      </c>
      <c r="G134" s="113">
        <v>8</v>
      </c>
      <c r="H134" s="506"/>
      <c r="I134" s="35"/>
    </row>
    <row r="135" spans="1:9" ht="15" customHeight="1" x14ac:dyDescent="0.25">
      <c r="A135" s="466"/>
      <c r="B135" s="123" t="s">
        <v>355</v>
      </c>
      <c r="C135" s="123" t="s">
        <v>248</v>
      </c>
      <c r="D135" s="124" t="s">
        <v>357</v>
      </c>
      <c r="E135" s="114" t="s">
        <v>432</v>
      </c>
      <c r="F135" s="123" t="s">
        <v>719</v>
      </c>
      <c r="G135" s="113">
        <v>8</v>
      </c>
      <c r="H135" s="506"/>
      <c r="I135" s="35"/>
    </row>
    <row r="136" spans="1:9" ht="15" customHeight="1" x14ac:dyDescent="0.25">
      <c r="A136" s="466"/>
      <c r="B136" s="123" t="s">
        <v>369</v>
      </c>
      <c r="C136" s="123" t="s">
        <v>82</v>
      </c>
      <c r="D136" s="124" t="s">
        <v>370</v>
      </c>
      <c r="E136" s="114" t="s">
        <v>432</v>
      </c>
      <c r="F136" s="123" t="s">
        <v>720</v>
      </c>
      <c r="G136" s="113">
        <v>8</v>
      </c>
      <c r="H136" s="506"/>
      <c r="I136" s="35"/>
    </row>
    <row r="137" spans="1:9" ht="15" customHeight="1" x14ac:dyDescent="0.25">
      <c r="A137" s="466"/>
      <c r="B137" s="111" t="s">
        <v>295</v>
      </c>
      <c r="C137" s="111" t="s">
        <v>45</v>
      </c>
      <c r="D137" s="118" t="s">
        <v>297</v>
      </c>
      <c r="E137" s="110" t="s">
        <v>432</v>
      </c>
      <c r="F137" s="111" t="s">
        <v>762</v>
      </c>
      <c r="G137" s="113">
        <v>8</v>
      </c>
      <c r="H137" s="506"/>
      <c r="I137" s="35"/>
    </row>
    <row r="138" spans="1:9" ht="15" customHeight="1" x14ac:dyDescent="0.25">
      <c r="A138" s="466"/>
      <c r="B138" s="111" t="s">
        <v>314</v>
      </c>
      <c r="C138" s="111" t="s">
        <v>28</v>
      </c>
      <c r="D138" s="124" t="s">
        <v>316</v>
      </c>
      <c r="E138" s="110" t="s">
        <v>479</v>
      </c>
      <c r="F138" s="111" t="s">
        <v>717</v>
      </c>
      <c r="G138" s="113">
        <v>8</v>
      </c>
      <c r="H138" s="506"/>
      <c r="I138" s="35"/>
    </row>
    <row r="139" spans="1:9" ht="15" customHeight="1" x14ac:dyDescent="0.25">
      <c r="A139" s="466"/>
      <c r="B139" s="111" t="s">
        <v>81</v>
      </c>
      <c r="C139" s="111" t="s">
        <v>82</v>
      </c>
      <c r="D139" s="467" t="s">
        <v>85</v>
      </c>
      <c r="E139" s="110" t="s">
        <v>432</v>
      </c>
      <c r="F139" s="111" t="s">
        <v>747</v>
      </c>
      <c r="G139" s="112">
        <v>9</v>
      </c>
      <c r="H139" s="516"/>
      <c r="I139" s="35"/>
    </row>
    <row r="140" spans="1:9" ht="15" customHeight="1" x14ac:dyDescent="0.25">
      <c r="A140" s="466"/>
      <c r="B140" s="111" t="s">
        <v>186</v>
      </c>
      <c r="C140" s="111" t="s">
        <v>187</v>
      </c>
      <c r="D140" s="118" t="s">
        <v>189</v>
      </c>
      <c r="E140" s="110" t="s">
        <v>432</v>
      </c>
      <c r="F140" s="111" t="s">
        <v>713</v>
      </c>
      <c r="G140" s="113">
        <v>9</v>
      </c>
      <c r="H140" s="516"/>
      <c r="I140" s="35"/>
    </row>
    <row r="141" spans="1:9" ht="15" customHeight="1" x14ac:dyDescent="0.25">
      <c r="A141" s="466"/>
      <c r="B141" s="111" t="s">
        <v>266</v>
      </c>
      <c r="C141" s="111" t="s">
        <v>17</v>
      </c>
      <c r="D141" s="118" t="s">
        <v>268</v>
      </c>
      <c r="E141" s="110" t="s">
        <v>432</v>
      </c>
      <c r="F141" s="111" t="s">
        <v>758</v>
      </c>
      <c r="G141" s="113">
        <v>9</v>
      </c>
      <c r="H141" s="516"/>
      <c r="I141" s="35"/>
    </row>
    <row r="142" spans="1:9" ht="15" customHeight="1" x14ac:dyDescent="0.25">
      <c r="A142" s="466"/>
      <c r="B142" s="123" t="s">
        <v>338</v>
      </c>
      <c r="C142" s="123" t="s">
        <v>17</v>
      </c>
      <c r="D142" s="124" t="s">
        <v>340</v>
      </c>
      <c r="E142" s="114" t="s">
        <v>432</v>
      </c>
      <c r="F142" s="123" t="s">
        <v>718</v>
      </c>
      <c r="G142" s="113">
        <v>10</v>
      </c>
      <c r="H142" s="517"/>
      <c r="I142" s="35"/>
    </row>
    <row r="143" spans="1:9" ht="15" customHeight="1" x14ac:dyDescent="0.25">
      <c r="A143" s="466"/>
      <c r="B143" s="468" t="s">
        <v>103</v>
      </c>
      <c r="C143" s="468" t="s">
        <v>729</v>
      </c>
      <c r="D143" s="118" t="s">
        <v>730</v>
      </c>
      <c r="E143" s="119" t="s">
        <v>731</v>
      </c>
      <c r="F143" s="111" t="s">
        <v>745</v>
      </c>
      <c r="G143" s="113">
        <v>10</v>
      </c>
      <c r="H143" s="517"/>
      <c r="I143" s="35"/>
    </row>
    <row r="144" spans="1:9" ht="15" customHeight="1" x14ac:dyDescent="0.25">
      <c r="A144" s="466"/>
      <c r="B144" s="111" t="s">
        <v>279</v>
      </c>
      <c r="C144" s="111" t="s">
        <v>176</v>
      </c>
      <c r="D144" s="118" t="s">
        <v>281</v>
      </c>
      <c r="E144" s="114" t="s">
        <v>475</v>
      </c>
      <c r="F144" s="111" t="s">
        <v>759</v>
      </c>
      <c r="G144" s="113">
        <v>11</v>
      </c>
      <c r="H144" s="518"/>
      <c r="I144" s="35"/>
    </row>
    <row r="145" spans="1:8" ht="15" customHeight="1" x14ac:dyDescent="0.25">
      <c r="B145" s="99"/>
      <c r="C145" s="99"/>
      <c r="D145" s="100"/>
      <c r="E145" s="98"/>
      <c r="F145" s="97" t="s">
        <v>482</v>
      </c>
      <c r="G145" s="67" t="s">
        <v>764</v>
      </c>
    </row>
    <row r="146" spans="1:8" s="35" customFormat="1" ht="15" customHeight="1" x14ac:dyDescent="0.25">
      <c r="A146" s="47" t="s">
        <v>377</v>
      </c>
      <c r="B146" s="99"/>
      <c r="C146" s="99"/>
      <c r="D146" s="100"/>
      <c r="E146" s="98"/>
      <c r="F146" s="96"/>
      <c r="G146" s="97"/>
      <c r="H146" s="67"/>
    </row>
    <row r="147" spans="1:8" s="35" customFormat="1" ht="15" customHeight="1" x14ac:dyDescent="0.25">
      <c r="A147" s="48" t="s">
        <v>379</v>
      </c>
      <c r="B147" s="99"/>
      <c r="C147" s="99"/>
      <c r="D147" s="100"/>
      <c r="E147" s="98"/>
      <c r="F147" s="96"/>
      <c r="G147" s="97"/>
      <c r="H147" s="67"/>
    </row>
    <row r="148" spans="1:8" s="35" customFormat="1" x14ac:dyDescent="0.25">
      <c r="A148" s="36" t="s">
        <v>607</v>
      </c>
      <c r="E148" s="53"/>
      <c r="F148" s="53"/>
    </row>
    <row r="149" spans="1:8" ht="15" customHeight="1" x14ac:dyDescent="0.25">
      <c r="A149" s="418" t="s">
        <v>768</v>
      </c>
    </row>
    <row r="150" spans="1:8" s="35" customFormat="1" ht="15" customHeight="1" x14ac:dyDescent="0.25"/>
    <row r="151" spans="1:8" ht="15" customHeight="1" x14ac:dyDescent="0.25">
      <c r="B151" s="92" t="s">
        <v>784</v>
      </c>
      <c r="C151" s="92"/>
      <c r="D151" s="92"/>
    </row>
    <row r="152" spans="1:8" s="35" customFormat="1" ht="15" customHeight="1" x14ac:dyDescent="0.25">
      <c r="B152" s="35" t="s">
        <v>788</v>
      </c>
      <c r="F152"/>
    </row>
    <row r="153" spans="1:8" ht="15" customHeight="1" x14ac:dyDescent="0.25">
      <c r="B153" s="125" t="s">
        <v>483</v>
      </c>
      <c r="C153" s="127" t="s">
        <v>495</v>
      </c>
      <c r="D153" s="445" t="s">
        <v>710</v>
      </c>
      <c r="F153" s="35"/>
    </row>
    <row r="154" spans="1:8" ht="15" customHeight="1" x14ac:dyDescent="0.25">
      <c r="B154" s="125" t="s">
        <v>760</v>
      </c>
      <c r="C154" s="61">
        <v>1</v>
      </c>
      <c r="D154" s="482">
        <f>C154/66</f>
        <v>1.5151515151515152E-2</v>
      </c>
      <c r="E154" s="483"/>
    </row>
    <row r="155" spans="1:8" ht="15" customHeight="1" x14ac:dyDescent="0.25">
      <c r="B155" s="126" t="s">
        <v>485</v>
      </c>
      <c r="C155" s="61">
        <v>2</v>
      </c>
      <c r="D155" s="482">
        <f>C155/66</f>
        <v>3.0303030303030304E-2</v>
      </c>
      <c r="E155" s="484"/>
    </row>
    <row r="156" spans="1:8" x14ac:dyDescent="0.25">
      <c r="B156" s="126" t="s">
        <v>486</v>
      </c>
      <c r="C156" s="61">
        <v>3</v>
      </c>
      <c r="D156" s="482">
        <f t="shared" ref="D156:D165" si="0">C156/66</f>
        <v>4.5454545454545456E-2</v>
      </c>
      <c r="E156" s="461">
        <v>0.09</v>
      </c>
    </row>
    <row r="157" spans="1:8" x14ac:dyDescent="0.25">
      <c r="B157" s="126" t="s">
        <v>487</v>
      </c>
      <c r="C157" s="61">
        <v>5</v>
      </c>
      <c r="D157" s="482">
        <f t="shared" si="0"/>
        <v>7.575757575757576E-2</v>
      </c>
      <c r="E157" s="483"/>
    </row>
    <row r="158" spans="1:8" x14ac:dyDescent="0.25">
      <c r="B158" s="126" t="s">
        <v>488</v>
      </c>
      <c r="C158" s="61">
        <v>2</v>
      </c>
      <c r="D158" s="482">
        <f t="shared" si="0"/>
        <v>3.0303030303030304E-2</v>
      </c>
      <c r="E158" s="484"/>
    </row>
    <row r="159" spans="1:8" x14ac:dyDescent="0.25">
      <c r="B159" s="126" t="s">
        <v>489</v>
      </c>
      <c r="C159" s="61">
        <v>9</v>
      </c>
      <c r="D159" s="482">
        <f t="shared" si="0"/>
        <v>0.13636363636363635</v>
      </c>
      <c r="E159" s="461">
        <v>0.24</v>
      </c>
    </row>
    <row r="160" spans="1:8" x14ac:dyDescent="0.25">
      <c r="B160" s="126" t="s">
        <v>490</v>
      </c>
      <c r="C160" s="61">
        <v>9</v>
      </c>
      <c r="D160" s="482">
        <f t="shared" si="0"/>
        <v>0.13636363636363635</v>
      </c>
      <c r="E160" s="483"/>
    </row>
    <row r="161" spans="1:7" x14ac:dyDescent="0.25">
      <c r="B161" s="481" t="s">
        <v>491</v>
      </c>
      <c r="C161" s="157">
        <v>13</v>
      </c>
      <c r="D161" s="486">
        <f t="shared" si="0"/>
        <v>0.19696969696969696</v>
      </c>
      <c r="E161" s="484"/>
    </row>
    <row r="162" spans="1:7" x14ac:dyDescent="0.25">
      <c r="B162" s="126" t="s">
        <v>492</v>
      </c>
      <c r="C162" s="61">
        <v>12</v>
      </c>
      <c r="D162" s="482">
        <f t="shared" si="0"/>
        <v>0.18181818181818182</v>
      </c>
      <c r="E162" s="461">
        <v>0.52</v>
      </c>
    </row>
    <row r="163" spans="1:7" x14ac:dyDescent="0.25">
      <c r="B163" s="126" t="s">
        <v>493</v>
      </c>
      <c r="C163" s="61">
        <v>7</v>
      </c>
      <c r="D163" s="485">
        <f t="shared" si="0"/>
        <v>0.10606060606060606</v>
      </c>
      <c r="E163" s="483"/>
    </row>
    <row r="164" spans="1:7" x14ac:dyDescent="0.25">
      <c r="B164" s="126" t="s">
        <v>494</v>
      </c>
      <c r="C164" s="61">
        <v>3</v>
      </c>
      <c r="D164" s="463">
        <f t="shared" si="0"/>
        <v>4.5454545454545456E-2</v>
      </c>
      <c r="E164" s="461">
        <v>0.15</v>
      </c>
    </row>
    <row r="165" spans="1:7" x14ac:dyDescent="0.25">
      <c r="B165" s="128" t="s">
        <v>554</v>
      </c>
      <c r="C165" s="62">
        <v>66</v>
      </c>
      <c r="D165" s="464">
        <f t="shared" si="0"/>
        <v>1</v>
      </c>
    </row>
    <row r="166" spans="1:7" x14ac:dyDescent="0.25">
      <c r="G166" s="92"/>
    </row>
    <row r="167" spans="1:7" x14ac:dyDescent="0.25">
      <c r="A167" s="541"/>
      <c r="B167" s="542" t="s">
        <v>782</v>
      </c>
      <c r="C167" s="543"/>
      <c r="D167" s="541"/>
      <c r="E167" s="541"/>
      <c r="F167" s="541"/>
      <c r="G167" s="541"/>
    </row>
    <row r="168" spans="1:7" x14ac:dyDescent="0.25">
      <c r="A168" s="541"/>
      <c r="B168" s="92" t="s">
        <v>783</v>
      </c>
      <c r="C168" s="92"/>
      <c r="D168" s="92"/>
      <c r="E168" s="92"/>
      <c r="F168" s="92"/>
      <c r="G168" s="541"/>
    </row>
    <row r="169" spans="1:7" x14ac:dyDescent="0.25">
      <c r="A169" s="541"/>
      <c r="B169" s="60"/>
      <c r="C169" s="200">
        <v>2012</v>
      </c>
      <c r="D169" s="465" t="s">
        <v>773</v>
      </c>
      <c r="E169" s="200">
        <v>2007</v>
      </c>
      <c r="F169" s="492" t="s">
        <v>588</v>
      </c>
      <c r="G169" s="541"/>
    </row>
    <row r="170" spans="1:7" x14ac:dyDescent="0.25">
      <c r="A170" s="541"/>
      <c r="B170" s="200" t="s">
        <v>774</v>
      </c>
      <c r="C170" s="502">
        <v>3146</v>
      </c>
      <c r="D170" s="465">
        <v>100</v>
      </c>
      <c r="E170" s="502">
        <v>3164</v>
      </c>
      <c r="F170" s="200">
        <v>100</v>
      </c>
      <c r="G170" s="541"/>
    </row>
    <row r="171" spans="1:7" x14ac:dyDescent="0.25">
      <c r="A171" s="541"/>
      <c r="B171" s="60" t="s">
        <v>775</v>
      </c>
      <c r="C171" s="491">
        <v>1665</v>
      </c>
      <c r="D171" s="60">
        <v>52.9</v>
      </c>
      <c r="E171" s="491">
        <v>1780</v>
      </c>
      <c r="F171" s="60">
        <v>56.3</v>
      </c>
      <c r="G171" s="541"/>
    </row>
    <row r="172" spans="1:7" x14ac:dyDescent="0.25">
      <c r="A172" s="541"/>
      <c r="B172" s="60" t="s">
        <v>776</v>
      </c>
      <c r="C172" s="60">
        <v>657</v>
      </c>
      <c r="D172" s="60">
        <v>20.9</v>
      </c>
      <c r="E172" s="60">
        <v>584</v>
      </c>
      <c r="F172" s="60">
        <v>18.5</v>
      </c>
      <c r="G172" s="541"/>
    </row>
    <row r="173" spans="1:7" x14ac:dyDescent="0.25">
      <c r="A173" s="541"/>
      <c r="B173" s="60" t="s">
        <v>777</v>
      </c>
      <c r="C173" s="60">
        <v>598</v>
      </c>
      <c r="D173" s="60">
        <v>19</v>
      </c>
      <c r="E173" s="60">
        <v>592</v>
      </c>
      <c r="F173" s="60">
        <v>18.7</v>
      </c>
      <c r="G173" s="541"/>
    </row>
    <row r="174" spans="1:7" x14ac:dyDescent="0.25">
      <c r="A174" s="541"/>
      <c r="B174" s="60" t="s">
        <v>778</v>
      </c>
      <c r="C174" s="60">
        <v>192</v>
      </c>
      <c r="D174" s="60">
        <v>6.1</v>
      </c>
      <c r="E174" s="60">
        <v>184</v>
      </c>
      <c r="F174" s="60">
        <v>5.8</v>
      </c>
      <c r="G174" s="541"/>
    </row>
    <row r="175" spans="1:7" x14ac:dyDescent="0.25">
      <c r="A175" s="541"/>
      <c r="B175" s="60" t="s">
        <v>779</v>
      </c>
      <c r="C175" s="60">
        <v>33</v>
      </c>
      <c r="D175" s="60">
        <v>1.1000000000000001</v>
      </c>
      <c r="E175" s="60">
        <v>24</v>
      </c>
      <c r="F175" s="60">
        <v>0.8</v>
      </c>
      <c r="G175" s="541"/>
    </row>
    <row r="176" spans="1:7" x14ac:dyDescent="0.25">
      <c r="A176" s="541"/>
      <c r="G176" s="541"/>
    </row>
    <row r="177" spans="1:7" x14ac:dyDescent="0.25">
      <c r="A177" s="541"/>
      <c r="B177" s="494" t="s">
        <v>780</v>
      </c>
      <c r="C177" s="495"/>
      <c r="G177" s="541"/>
    </row>
    <row r="178" spans="1:7" x14ac:dyDescent="0.25">
      <c r="A178" s="541"/>
      <c r="B178" s="60"/>
      <c r="C178" s="200">
        <v>2012</v>
      </c>
      <c r="D178" s="465" t="s">
        <v>773</v>
      </c>
      <c r="E178" s="200">
        <v>2007</v>
      </c>
      <c r="F178" s="492" t="s">
        <v>588</v>
      </c>
      <c r="G178" s="541"/>
    </row>
    <row r="179" spans="1:7" x14ac:dyDescent="0.25">
      <c r="A179" s="541"/>
      <c r="B179" s="498" t="s">
        <v>776</v>
      </c>
      <c r="C179" s="498">
        <v>657</v>
      </c>
      <c r="D179" s="499">
        <f>C179/1480</f>
        <v>0.44391891891891894</v>
      </c>
      <c r="E179" s="60">
        <v>584</v>
      </c>
      <c r="F179" s="493">
        <f>E179/1384</f>
        <v>0.42196531791907516</v>
      </c>
      <c r="G179" s="541"/>
    </row>
    <row r="180" spans="1:7" x14ac:dyDescent="0.25">
      <c r="A180" s="541"/>
      <c r="B180" s="60" t="s">
        <v>777</v>
      </c>
      <c r="C180" s="60">
        <v>598</v>
      </c>
      <c r="D180" s="493">
        <f t="shared" ref="D180:D183" si="1">C180/1480</f>
        <v>0.40405405405405403</v>
      </c>
      <c r="E180" s="60">
        <v>592</v>
      </c>
      <c r="F180" s="493">
        <f t="shared" ref="F180:F183" si="2">E180/1384</f>
        <v>0.4277456647398844</v>
      </c>
      <c r="G180" s="541"/>
    </row>
    <row r="181" spans="1:7" x14ac:dyDescent="0.25">
      <c r="A181" s="541"/>
      <c r="B181" s="60" t="s">
        <v>778</v>
      </c>
      <c r="C181" s="60">
        <v>192</v>
      </c>
      <c r="D181" s="493">
        <f t="shared" si="1"/>
        <v>0.12972972972972974</v>
      </c>
      <c r="E181" s="60">
        <v>184</v>
      </c>
      <c r="F181" s="493">
        <f t="shared" si="2"/>
        <v>0.13294797687861271</v>
      </c>
      <c r="G181" s="541"/>
    </row>
    <row r="182" spans="1:7" x14ac:dyDescent="0.25">
      <c r="A182" s="541"/>
      <c r="B182" s="500" t="s">
        <v>779</v>
      </c>
      <c r="C182" s="500">
        <v>33</v>
      </c>
      <c r="D182" s="501">
        <f t="shared" si="1"/>
        <v>2.2297297297297299E-2</v>
      </c>
      <c r="E182" s="60">
        <v>24</v>
      </c>
      <c r="F182" s="493">
        <f t="shared" si="2"/>
        <v>1.7341040462427744E-2</v>
      </c>
      <c r="G182" s="541"/>
    </row>
    <row r="183" spans="1:7" ht="30" x14ac:dyDescent="0.25">
      <c r="A183" s="541"/>
      <c r="B183" s="544" t="s">
        <v>781</v>
      </c>
      <c r="C183" s="496">
        <v>1480</v>
      </c>
      <c r="D183" s="497">
        <f t="shared" si="1"/>
        <v>1</v>
      </c>
      <c r="E183" s="496">
        <v>1384</v>
      </c>
      <c r="F183" s="497">
        <f t="shared" si="2"/>
        <v>1</v>
      </c>
      <c r="G183" s="541"/>
    </row>
    <row r="184" spans="1:7" x14ac:dyDescent="0.25">
      <c r="A184" s="541"/>
      <c r="B184" s="541"/>
      <c r="C184" s="541"/>
      <c r="D184" s="541"/>
      <c r="E184" s="541"/>
      <c r="F184" s="541"/>
      <c r="G184" s="541"/>
    </row>
    <row r="186" spans="1:7" x14ac:dyDescent="0.25">
      <c r="B186" s="92" t="s">
        <v>797</v>
      </c>
    </row>
    <row r="188" spans="1:7" x14ac:dyDescent="0.25">
      <c r="B188" s="547"/>
      <c r="C188" s="496">
        <v>1901</v>
      </c>
      <c r="D188" s="548" t="s">
        <v>773</v>
      </c>
      <c r="E188" s="200">
        <v>2012</v>
      </c>
      <c r="F188" s="465" t="s">
        <v>773</v>
      </c>
    </row>
    <row r="189" spans="1:7" x14ac:dyDescent="0.25">
      <c r="B189" s="546" t="s">
        <v>776</v>
      </c>
      <c r="C189" s="546">
        <v>10</v>
      </c>
      <c r="D189" s="549">
        <f>C189/64</f>
        <v>0.15625</v>
      </c>
      <c r="E189" s="498">
        <v>657</v>
      </c>
      <c r="F189" s="499">
        <f>E189/1480</f>
        <v>0.44391891891891894</v>
      </c>
    </row>
    <row r="190" spans="1:7" x14ac:dyDescent="0.25">
      <c r="B190" s="60" t="s">
        <v>777</v>
      </c>
      <c r="C190" s="60">
        <v>11</v>
      </c>
      <c r="D190" s="493">
        <f t="shared" ref="D190:D193" si="3">C190/64</f>
        <v>0.171875</v>
      </c>
      <c r="E190" s="60">
        <v>598</v>
      </c>
      <c r="F190" s="493">
        <f t="shared" ref="F190:F193" si="4">E190/1480</f>
        <v>0.40405405405405403</v>
      </c>
    </row>
    <row r="191" spans="1:7" x14ac:dyDescent="0.25">
      <c r="B191" s="60" t="s">
        <v>778</v>
      </c>
      <c r="C191" s="60">
        <v>13</v>
      </c>
      <c r="D191" s="493">
        <f t="shared" si="3"/>
        <v>0.203125</v>
      </c>
      <c r="E191" s="60">
        <v>192</v>
      </c>
      <c r="F191" s="493">
        <f t="shared" si="4"/>
        <v>0.12972972972972974</v>
      </c>
    </row>
    <row r="192" spans="1:7" x14ac:dyDescent="0.25">
      <c r="B192" s="545" t="s">
        <v>779</v>
      </c>
      <c r="C192" s="545">
        <v>30</v>
      </c>
      <c r="D192" s="550">
        <f t="shared" si="3"/>
        <v>0.46875</v>
      </c>
      <c r="E192" s="500">
        <v>33</v>
      </c>
      <c r="F192" s="501">
        <f t="shared" si="4"/>
        <v>2.2297297297297299E-2</v>
      </c>
    </row>
    <row r="193" spans="1:7" ht="30" x14ac:dyDescent="0.25">
      <c r="B193" s="544" t="s">
        <v>781</v>
      </c>
      <c r="C193" s="496">
        <v>64</v>
      </c>
      <c r="D193" s="497">
        <f t="shared" si="3"/>
        <v>1</v>
      </c>
      <c r="E193" s="496">
        <v>1480</v>
      </c>
      <c r="F193" s="497">
        <f t="shared" si="4"/>
        <v>1</v>
      </c>
    </row>
    <row r="194" spans="1:7" x14ac:dyDescent="0.25">
      <c r="B194" t="s">
        <v>798</v>
      </c>
    </row>
    <row r="197" spans="1:7" x14ac:dyDescent="0.25">
      <c r="A197" s="92" t="s">
        <v>799</v>
      </c>
      <c r="F197" s="35"/>
    </row>
    <row r="198" spans="1:7" s="35" customFormat="1" x14ac:dyDescent="0.25">
      <c r="A198" s="92" t="s">
        <v>800</v>
      </c>
    </row>
    <row r="199" spans="1:7" x14ac:dyDescent="0.25">
      <c r="A199" s="466"/>
      <c r="B199" s="104" t="s">
        <v>0</v>
      </c>
      <c r="C199" s="104" t="s">
        <v>1</v>
      </c>
      <c r="D199" s="105" t="s">
        <v>8</v>
      </c>
      <c r="E199" s="106" t="s">
        <v>430</v>
      </c>
      <c r="F199" s="527" t="s">
        <v>556</v>
      </c>
    </row>
    <row r="200" spans="1:7" x14ac:dyDescent="0.25">
      <c r="A200" s="466"/>
      <c r="B200" s="111" t="s">
        <v>44</v>
      </c>
      <c r="C200" s="111" t="s">
        <v>45</v>
      </c>
      <c r="D200" s="118" t="s">
        <v>46</v>
      </c>
      <c r="E200" s="114" t="s">
        <v>432</v>
      </c>
      <c r="F200" s="528">
        <v>1</v>
      </c>
      <c r="G200" s="190"/>
    </row>
    <row r="201" spans="1:7" x14ac:dyDescent="0.25">
      <c r="A201" s="466"/>
      <c r="B201" s="123" t="s">
        <v>328</v>
      </c>
      <c r="C201" s="123" t="s">
        <v>17</v>
      </c>
      <c r="D201" s="124" t="s">
        <v>330</v>
      </c>
      <c r="E201" s="114" t="s">
        <v>432</v>
      </c>
      <c r="F201" s="529">
        <v>1</v>
      </c>
      <c r="G201" s="191"/>
    </row>
    <row r="202" spans="1:7" x14ac:dyDescent="0.25">
      <c r="A202" s="466"/>
      <c r="B202" s="123" t="s">
        <v>332</v>
      </c>
      <c r="C202" s="123" t="s">
        <v>82</v>
      </c>
      <c r="D202" s="124" t="s">
        <v>335</v>
      </c>
      <c r="E202" s="114" t="s">
        <v>432</v>
      </c>
      <c r="F202" s="530">
        <v>1</v>
      </c>
      <c r="G202" s="191"/>
    </row>
    <row r="203" spans="1:7" x14ac:dyDescent="0.25">
      <c r="A203" s="466"/>
      <c r="B203" s="111" t="s">
        <v>49</v>
      </c>
      <c r="C203" s="111" t="s">
        <v>17</v>
      </c>
      <c r="D203" s="118" t="s">
        <v>51</v>
      </c>
      <c r="E203" s="110" t="s">
        <v>432</v>
      </c>
      <c r="F203" s="530">
        <v>1</v>
      </c>
      <c r="G203" s="191"/>
    </row>
    <row r="204" spans="1:7" x14ac:dyDescent="0.25">
      <c r="A204" s="466"/>
      <c r="B204" s="111" t="s">
        <v>76</v>
      </c>
      <c r="C204" s="111" t="s">
        <v>45</v>
      </c>
      <c r="D204" s="118" t="s">
        <v>78</v>
      </c>
      <c r="E204" s="110" t="s">
        <v>432</v>
      </c>
      <c r="F204" s="531">
        <v>1</v>
      </c>
      <c r="G204" s="191"/>
    </row>
    <row r="205" spans="1:7" x14ac:dyDescent="0.25">
      <c r="A205" s="466"/>
      <c r="B205" s="111" t="s">
        <v>167</v>
      </c>
      <c r="C205" s="111" t="s">
        <v>168</v>
      </c>
      <c r="D205" s="118" t="s">
        <v>170</v>
      </c>
      <c r="E205" s="110" t="s">
        <v>451</v>
      </c>
      <c r="F205" s="531">
        <v>1</v>
      </c>
      <c r="G205" s="191"/>
    </row>
    <row r="206" spans="1:7" x14ac:dyDescent="0.25">
      <c r="A206" s="466"/>
      <c r="B206" s="111" t="s">
        <v>207</v>
      </c>
      <c r="C206" s="111" t="s">
        <v>460</v>
      </c>
      <c r="D206" s="118" t="s">
        <v>209</v>
      </c>
      <c r="E206" s="110" t="s">
        <v>432</v>
      </c>
      <c r="F206" s="532">
        <v>1</v>
      </c>
      <c r="G206" s="191"/>
    </row>
    <row r="207" spans="1:7" x14ac:dyDescent="0.25">
      <c r="A207" s="466"/>
      <c r="B207" s="111" t="s">
        <v>291</v>
      </c>
      <c r="C207" s="111" t="s">
        <v>17</v>
      </c>
      <c r="D207" s="118" t="s">
        <v>292</v>
      </c>
      <c r="E207" s="110" t="s">
        <v>432</v>
      </c>
      <c r="F207" s="533">
        <v>1</v>
      </c>
      <c r="G207" s="191"/>
    </row>
    <row r="208" spans="1:7" x14ac:dyDescent="0.25">
      <c r="A208" s="466"/>
      <c r="B208" s="123" t="s">
        <v>371</v>
      </c>
      <c r="C208" s="123" t="s">
        <v>372</v>
      </c>
      <c r="D208" s="124" t="s">
        <v>375</v>
      </c>
      <c r="E208" s="114" t="s">
        <v>432</v>
      </c>
      <c r="F208" s="534">
        <v>1</v>
      </c>
      <c r="G208" s="191"/>
    </row>
    <row r="209" spans="1:7" x14ac:dyDescent="0.25">
      <c r="A209" s="466"/>
      <c r="B209" s="111" t="s">
        <v>319</v>
      </c>
      <c r="C209" s="111" t="s">
        <v>17</v>
      </c>
      <c r="D209" s="118" t="s">
        <v>321</v>
      </c>
      <c r="E209" s="114" t="s">
        <v>480</v>
      </c>
      <c r="F209" s="535">
        <v>1</v>
      </c>
      <c r="G209" s="193">
        <v>10</v>
      </c>
    </row>
    <row r="210" spans="1:7" x14ac:dyDescent="0.25">
      <c r="A210" s="466"/>
      <c r="B210" s="111" t="s">
        <v>27</v>
      </c>
      <c r="C210" s="111" t="s">
        <v>28</v>
      </c>
      <c r="D210" s="118" t="s">
        <v>30</v>
      </c>
      <c r="E210" s="110" t="s">
        <v>432</v>
      </c>
      <c r="F210" s="528">
        <v>2</v>
      </c>
      <c r="G210" s="190"/>
    </row>
    <row r="211" spans="1:7" x14ac:dyDescent="0.25">
      <c r="A211" s="466"/>
      <c r="B211" s="111" t="s">
        <v>88</v>
      </c>
      <c r="C211" s="111" t="s">
        <v>89</v>
      </c>
      <c r="D211" s="118" t="s">
        <v>90</v>
      </c>
      <c r="E211" s="110" t="s">
        <v>432</v>
      </c>
      <c r="F211" s="529">
        <v>2</v>
      </c>
      <c r="G211" s="191"/>
    </row>
    <row r="212" spans="1:7" x14ac:dyDescent="0.25">
      <c r="A212" s="466"/>
      <c r="B212" s="111" t="s">
        <v>127</v>
      </c>
      <c r="C212" s="111" t="s">
        <v>117</v>
      </c>
      <c r="D212" s="118" t="s">
        <v>129</v>
      </c>
      <c r="E212" s="110" t="s">
        <v>444</v>
      </c>
      <c r="F212" s="529">
        <v>2</v>
      </c>
      <c r="G212" s="191"/>
    </row>
    <row r="213" spans="1:7" x14ac:dyDescent="0.25">
      <c r="A213" s="466"/>
      <c r="B213" s="111" t="s">
        <v>149</v>
      </c>
      <c r="C213" s="111" t="s">
        <v>17</v>
      </c>
      <c r="D213" s="118" t="s">
        <v>151</v>
      </c>
      <c r="E213" s="110" t="s">
        <v>432</v>
      </c>
      <c r="F213" s="529">
        <v>2</v>
      </c>
      <c r="G213" s="191"/>
    </row>
    <row r="214" spans="1:7" x14ac:dyDescent="0.25">
      <c r="A214" s="466"/>
      <c r="B214" s="111" t="s">
        <v>196</v>
      </c>
      <c r="C214" s="111" t="s">
        <v>122</v>
      </c>
      <c r="D214" s="118" t="s">
        <v>198</v>
      </c>
      <c r="E214" s="110" t="s">
        <v>457</v>
      </c>
      <c r="F214" s="529">
        <v>2</v>
      </c>
      <c r="G214" s="191"/>
    </row>
    <row r="215" spans="1:7" ht="30" x14ac:dyDescent="0.25">
      <c r="A215" s="466"/>
      <c r="B215" s="111" t="s">
        <v>227</v>
      </c>
      <c r="C215" s="111" t="s">
        <v>117</v>
      </c>
      <c r="D215" s="118" t="s">
        <v>229</v>
      </c>
      <c r="E215" s="110" t="s">
        <v>465</v>
      </c>
      <c r="F215" s="529">
        <v>2</v>
      </c>
      <c r="G215" s="191"/>
    </row>
    <row r="216" spans="1:7" x14ac:dyDescent="0.25">
      <c r="A216" s="466"/>
      <c r="B216" s="111" t="s">
        <v>263</v>
      </c>
      <c r="C216" s="111" t="s">
        <v>45</v>
      </c>
      <c r="D216" s="118" t="s">
        <v>264</v>
      </c>
      <c r="E216" s="110" t="s">
        <v>432</v>
      </c>
      <c r="F216" s="531">
        <v>2</v>
      </c>
      <c r="G216" s="191"/>
    </row>
    <row r="217" spans="1:7" x14ac:dyDescent="0.25">
      <c r="A217" s="466"/>
      <c r="B217" s="111" t="s">
        <v>271</v>
      </c>
      <c r="C217" s="111" t="s">
        <v>117</v>
      </c>
      <c r="D217" s="118" t="s">
        <v>273</v>
      </c>
      <c r="E217" s="110" t="s">
        <v>432</v>
      </c>
      <c r="F217" s="530">
        <v>2</v>
      </c>
      <c r="G217" s="191"/>
    </row>
    <row r="218" spans="1:7" x14ac:dyDescent="0.25">
      <c r="A218" s="466"/>
      <c r="B218" s="111" t="s">
        <v>283</v>
      </c>
      <c r="C218" s="111" t="s">
        <v>82</v>
      </c>
      <c r="D218" s="118" t="s">
        <v>284</v>
      </c>
      <c r="E218" s="110" t="s">
        <v>432</v>
      </c>
      <c r="F218" s="530">
        <v>2</v>
      </c>
      <c r="G218" s="191"/>
    </row>
    <row r="219" spans="1:7" x14ac:dyDescent="0.25">
      <c r="A219" s="466"/>
      <c r="B219" s="111" t="s">
        <v>303</v>
      </c>
      <c r="C219" s="111" t="s">
        <v>28</v>
      </c>
      <c r="D219" s="118" t="s">
        <v>305</v>
      </c>
      <c r="E219" s="110" t="s">
        <v>432</v>
      </c>
      <c r="F219" s="529">
        <v>2</v>
      </c>
      <c r="G219" s="191"/>
    </row>
    <row r="220" spans="1:7" x14ac:dyDescent="0.25">
      <c r="A220" s="466"/>
      <c r="B220" s="111" t="s">
        <v>307</v>
      </c>
      <c r="C220" s="111" t="s">
        <v>308</v>
      </c>
      <c r="D220" s="118" t="s">
        <v>310</v>
      </c>
      <c r="E220" s="110" t="s">
        <v>478</v>
      </c>
      <c r="F220" s="536">
        <v>2</v>
      </c>
      <c r="G220" s="193">
        <v>11</v>
      </c>
    </row>
    <row r="221" spans="1:7" x14ac:dyDescent="0.25">
      <c r="A221" s="466"/>
      <c r="B221" s="111" t="s">
        <v>34</v>
      </c>
      <c r="C221" s="111" t="s">
        <v>434</v>
      </c>
      <c r="D221" s="118" t="s">
        <v>36</v>
      </c>
      <c r="E221" s="114" t="s">
        <v>435</v>
      </c>
      <c r="F221" s="537">
        <v>3</v>
      </c>
      <c r="G221" s="190"/>
    </row>
    <row r="222" spans="1:7" x14ac:dyDescent="0.25">
      <c r="A222" s="466"/>
      <c r="B222" s="111" t="s">
        <v>55</v>
      </c>
      <c r="C222" s="111" t="s">
        <v>436</v>
      </c>
      <c r="D222" s="118" t="s">
        <v>59</v>
      </c>
      <c r="E222" s="110" t="s">
        <v>437</v>
      </c>
      <c r="F222" s="529">
        <v>3</v>
      </c>
      <c r="G222" s="191"/>
    </row>
    <row r="223" spans="1:7" x14ac:dyDescent="0.25">
      <c r="A223" s="466"/>
      <c r="B223" s="111" t="s">
        <v>116</v>
      </c>
      <c r="C223" s="111" t="s">
        <v>442</v>
      </c>
      <c r="D223" s="118" t="s">
        <v>119</v>
      </c>
      <c r="E223" s="110" t="s">
        <v>432</v>
      </c>
      <c r="F223" s="538">
        <v>3</v>
      </c>
      <c r="G223" s="191"/>
    </row>
    <row r="224" spans="1:7" x14ac:dyDescent="0.25">
      <c r="A224" s="466"/>
      <c r="B224" s="111" t="s">
        <v>154</v>
      </c>
      <c r="C224" s="111" t="s">
        <v>82</v>
      </c>
      <c r="D224" s="118" t="s">
        <v>156</v>
      </c>
      <c r="E224" s="110" t="s">
        <v>432</v>
      </c>
      <c r="F224" s="529">
        <v>3</v>
      </c>
      <c r="G224" s="191"/>
    </row>
    <row r="225" spans="1:7" x14ac:dyDescent="0.25">
      <c r="A225" s="466"/>
      <c r="B225" s="111" t="s">
        <v>167</v>
      </c>
      <c r="C225" s="111" t="s">
        <v>28</v>
      </c>
      <c r="D225" s="118" t="s">
        <v>174</v>
      </c>
      <c r="E225" s="114" t="s">
        <v>452</v>
      </c>
      <c r="F225" s="529">
        <v>3</v>
      </c>
      <c r="G225" s="191"/>
    </row>
    <row r="226" spans="1:7" x14ac:dyDescent="0.25">
      <c r="A226" s="466"/>
      <c r="B226" s="111" t="s">
        <v>167</v>
      </c>
      <c r="C226" s="111" t="s">
        <v>17</v>
      </c>
      <c r="D226" s="118" t="s">
        <v>182</v>
      </c>
      <c r="E226" s="114" t="s">
        <v>432</v>
      </c>
      <c r="F226" s="529">
        <v>3</v>
      </c>
      <c r="G226" s="191"/>
    </row>
    <row r="227" spans="1:7" x14ac:dyDescent="0.25">
      <c r="A227" s="466"/>
      <c r="B227" s="111" t="s">
        <v>167</v>
      </c>
      <c r="C227" s="111" t="s">
        <v>176</v>
      </c>
      <c r="D227" s="118" t="s">
        <v>178</v>
      </c>
      <c r="E227" s="114" t="s">
        <v>432</v>
      </c>
      <c r="F227" s="529">
        <v>3</v>
      </c>
      <c r="G227" s="191"/>
    </row>
    <row r="228" spans="1:7" x14ac:dyDescent="0.25">
      <c r="A228" s="466"/>
      <c r="B228" s="111" t="s">
        <v>202</v>
      </c>
      <c r="C228" s="111" t="s">
        <v>45</v>
      </c>
      <c r="D228" s="118" t="s">
        <v>204</v>
      </c>
      <c r="E228" s="110" t="s">
        <v>457</v>
      </c>
      <c r="F228" s="529">
        <v>3</v>
      </c>
      <c r="G228" s="191"/>
    </row>
    <row r="229" spans="1:7" x14ac:dyDescent="0.25">
      <c r="A229" s="466"/>
      <c r="B229" s="123" t="s">
        <v>232</v>
      </c>
      <c r="C229" s="123" t="s">
        <v>82</v>
      </c>
      <c r="D229" s="124" t="s">
        <v>235</v>
      </c>
      <c r="E229" s="114" t="s">
        <v>467</v>
      </c>
      <c r="F229" s="529">
        <v>3</v>
      </c>
      <c r="G229" s="191"/>
    </row>
    <row r="230" spans="1:7" x14ac:dyDescent="0.25">
      <c r="A230" s="466"/>
      <c r="B230" s="111" t="s">
        <v>238</v>
      </c>
      <c r="C230" s="111" t="s">
        <v>28</v>
      </c>
      <c r="D230" s="118" t="s">
        <v>241</v>
      </c>
      <c r="E230" s="110" t="s">
        <v>432</v>
      </c>
      <c r="F230" s="532">
        <v>3</v>
      </c>
      <c r="G230" s="191"/>
    </row>
    <row r="231" spans="1:7" x14ac:dyDescent="0.25">
      <c r="A231" s="466"/>
      <c r="B231" s="123" t="s">
        <v>359</v>
      </c>
      <c r="C231" s="123" t="s">
        <v>360</v>
      </c>
      <c r="D231" s="124" t="s">
        <v>362</v>
      </c>
      <c r="E231" s="114" t="s">
        <v>432</v>
      </c>
      <c r="F231" s="529">
        <v>3</v>
      </c>
      <c r="G231" s="191"/>
    </row>
    <row r="232" spans="1:7" x14ac:dyDescent="0.25">
      <c r="A232" s="466"/>
      <c r="B232" s="111" t="s">
        <v>243</v>
      </c>
      <c r="C232" s="111" t="s">
        <v>45</v>
      </c>
      <c r="D232" s="118" t="s">
        <v>245</v>
      </c>
      <c r="E232" s="110" t="s">
        <v>469</v>
      </c>
      <c r="F232" s="538">
        <v>3</v>
      </c>
      <c r="G232" s="191"/>
    </row>
    <row r="233" spans="1:7" x14ac:dyDescent="0.25">
      <c r="A233" s="466"/>
      <c r="B233" s="111" t="s">
        <v>247</v>
      </c>
      <c r="C233" s="111" t="s">
        <v>248</v>
      </c>
      <c r="D233" s="118" t="s">
        <v>250</v>
      </c>
      <c r="E233" s="110" t="s">
        <v>470</v>
      </c>
      <c r="F233" s="536">
        <v>3</v>
      </c>
      <c r="G233" s="193">
        <v>13</v>
      </c>
    </row>
    <row r="234" spans="1:7" x14ac:dyDescent="0.25">
      <c r="A234" s="466"/>
      <c r="B234" s="111" t="s">
        <v>132</v>
      </c>
      <c r="C234" s="111" t="s">
        <v>82</v>
      </c>
      <c r="D234" s="118" t="s">
        <v>134</v>
      </c>
      <c r="E234" s="110" t="s">
        <v>432</v>
      </c>
      <c r="F234" s="528">
        <v>4</v>
      </c>
      <c r="G234" s="190"/>
    </row>
    <row r="235" spans="1:7" x14ac:dyDescent="0.25">
      <c r="A235" s="466"/>
      <c r="B235" s="111" t="s">
        <v>137</v>
      </c>
      <c r="C235" s="111" t="s">
        <v>138</v>
      </c>
      <c r="D235" s="118" t="s">
        <v>140</v>
      </c>
      <c r="E235" s="110" t="s">
        <v>441</v>
      </c>
      <c r="F235" s="538">
        <v>4</v>
      </c>
      <c r="G235" s="191"/>
    </row>
    <row r="236" spans="1:7" x14ac:dyDescent="0.25">
      <c r="A236" s="466"/>
      <c r="B236" s="111" t="s">
        <v>144</v>
      </c>
      <c r="C236" s="111" t="s">
        <v>17</v>
      </c>
      <c r="D236" s="118" t="s">
        <v>146</v>
      </c>
      <c r="E236" s="110" t="s">
        <v>446</v>
      </c>
      <c r="F236" s="529">
        <v>4</v>
      </c>
      <c r="G236" s="191"/>
    </row>
    <row r="237" spans="1:7" x14ac:dyDescent="0.25">
      <c r="A237" s="466"/>
      <c r="B237" s="111" t="s">
        <v>158</v>
      </c>
      <c r="C237" s="111" t="s">
        <v>448</v>
      </c>
      <c r="D237" s="124" t="s">
        <v>160</v>
      </c>
      <c r="E237" s="110" t="s">
        <v>449</v>
      </c>
      <c r="F237" s="530">
        <v>4</v>
      </c>
      <c r="G237" s="191"/>
    </row>
    <row r="238" spans="1:7" x14ac:dyDescent="0.25">
      <c r="A238" s="466"/>
      <c r="B238" s="123" t="s">
        <v>364</v>
      </c>
      <c r="C238" s="123" t="s">
        <v>365</v>
      </c>
      <c r="D238" s="124" t="s">
        <v>367</v>
      </c>
      <c r="E238" s="114" t="s">
        <v>432</v>
      </c>
      <c r="F238" s="529">
        <v>4</v>
      </c>
      <c r="G238" s="191"/>
    </row>
    <row r="239" spans="1:7" ht="15" customHeight="1" x14ac:dyDescent="0.25">
      <c r="A239" s="466"/>
      <c r="B239" s="123" t="s">
        <v>252</v>
      </c>
      <c r="C239" s="111" t="s">
        <v>82</v>
      </c>
      <c r="D239" s="118" t="s">
        <v>253</v>
      </c>
      <c r="E239" s="110" t="s">
        <v>472</v>
      </c>
      <c r="F239" s="529">
        <v>4</v>
      </c>
      <c r="G239" s="191"/>
    </row>
    <row r="240" spans="1:7" ht="15" customHeight="1" x14ac:dyDescent="0.25">
      <c r="A240" s="466"/>
      <c r="B240" s="111" t="s">
        <v>287</v>
      </c>
      <c r="C240" s="111" t="s">
        <v>117</v>
      </c>
      <c r="D240" s="118" t="s">
        <v>289</v>
      </c>
      <c r="E240" s="110" t="s">
        <v>432</v>
      </c>
      <c r="F240" s="529">
        <v>4</v>
      </c>
      <c r="G240" s="191"/>
    </row>
    <row r="241" spans="1:7" ht="15" customHeight="1" x14ac:dyDescent="0.25">
      <c r="A241" s="466"/>
      <c r="B241" s="111" t="s">
        <v>299</v>
      </c>
      <c r="C241" s="111" t="s">
        <v>17</v>
      </c>
      <c r="D241" s="118" t="s">
        <v>300</v>
      </c>
      <c r="E241" s="114" t="s">
        <v>432</v>
      </c>
      <c r="F241" s="530">
        <v>4</v>
      </c>
      <c r="G241" s="191"/>
    </row>
    <row r="242" spans="1:7" ht="15" customHeight="1" x14ac:dyDescent="0.25">
      <c r="A242" s="466"/>
      <c r="B242" s="111" t="s">
        <v>39</v>
      </c>
      <c r="C242" s="111" t="s">
        <v>40</v>
      </c>
      <c r="D242" s="118" t="s">
        <v>42</v>
      </c>
      <c r="E242" s="110" t="s">
        <v>432</v>
      </c>
      <c r="F242" s="529">
        <v>5</v>
      </c>
      <c r="G242" s="191"/>
    </row>
    <row r="243" spans="1:7" ht="15" customHeight="1" x14ac:dyDescent="0.25">
      <c r="A243" s="466"/>
      <c r="B243" s="468" t="s">
        <v>64</v>
      </c>
      <c r="C243" s="468" t="s">
        <v>722</v>
      </c>
      <c r="D243" s="118" t="s">
        <v>723</v>
      </c>
      <c r="E243" s="110" t="s">
        <v>432</v>
      </c>
      <c r="F243" s="529">
        <v>5</v>
      </c>
      <c r="G243" s="191"/>
    </row>
    <row r="244" spans="1:7" ht="15" customHeight="1" x14ac:dyDescent="0.25">
      <c r="A244" s="466"/>
      <c r="B244" s="123" t="s">
        <v>344</v>
      </c>
      <c r="C244" s="123" t="s">
        <v>164</v>
      </c>
      <c r="D244" s="124" t="s">
        <v>346</v>
      </c>
      <c r="E244" s="114" t="s">
        <v>432</v>
      </c>
      <c r="F244" s="531">
        <v>5</v>
      </c>
      <c r="G244" s="191"/>
    </row>
    <row r="245" spans="1:7" ht="15" customHeight="1" x14ac:dyDescent="0.25">
      <c r="A245" s="466"/>
      <c r="B245" s="111" t="s">
        <v>116</v>
      </c>
      <c r="C245" s="111" t="s">
        <v>122</v>
      </c>
      <c r="D245" s="118" t="s">
        <v>124</v>
      </c>
      <c r="E245" s="110" t="s">
        <v>443</v>
      </c>
      <c r="F245" s="529">
        <v>5</v>
      </c>
      <c r="G245" s="191"/>
    </row>
    <row r="246" spans="1:7" ht="15" customHeight="1" x14ac:dyDescent="0.25">
      <c r="A246" s="466"/>
      <c r="B246" s="111" t="s">
        <v>186</v>
      </c>
      <c r="C246" s="111" t="s">
        <v>187</v>
      </c>
      <c r="D246" s="118" t="s">
        <v>189</v>
      </c>
      <c r="E246" s="110" t="s">
        <v>432</v>
      </c>
      <c r="F246" s="530">
        <v>5</v>
      </c>
      <c r="G246" s="191"/>
    </row>
    <row r="247" spans="1:7" ht="15" customHeight="1" x14ac:dyDescent="0.25">
      <c r="A247" s="466"/>
      <c r="B247" s="111" t="s">
        <v>191</v>
      </c>
      <c r="C247" s="111" t="s">
        <v>82</v>
      </c>
      <c r="D247" s="118" t="s">
        <v>193</v>
      </c>
      <c r="E247" s="110" t="s">
        <v>455</v>
      </c>
      <c r="F247" s="529">
        <v>5</v>
      </c>
      <c r="G247" s="191"/>
    </row>
    <row r="248" spans="1:7" ht="15" customHeight="1" x14ac:dyDescent="0.25">
      <c r="A248" s="466"/>
      <c r="B248" s="111" t="s">
        <v>212</v>
      </c>
      <c r="C248" s="111" t="s">
        <v>17</v>
      </c>
      <c r="D248" s="118" t="s">
        <v>214</v>
      </c>
      <c r="E248" s="110" t="s">
        <v>432</v>
      </c>
      <c r="F248" s="529">
        <v>5</v>
      </c>
      <c r="G248" s="191"/>
    </row>
    <row r="249" spans="1:7" ht="15" customHeight="1" x14ac:dyDescent="0.25">
      <c r="A249" s="466"/>
      <c r="B249" s="111" t="s">
        <v>224</v>
      </c>
      <c r="C249" s="111" t="s">
        <v>164</v>
      </c>
      <c r="D249" s="124" t="s">
        <v>225</v>
      </c>
      <c r="E249" s="110" t="s">
        <v>463</v>
      </c>
      <c r="F249" s="529">
        <v>5</v>
      </c>
      <c r="G249" s="191"/>
    </row>
    <row r="250" spans="1:7" ht="15" customHeight="1" x14ac:dyDescent="0.25">
      <c r="A250" s="466"/>
      <c r="B250" s="468" t="s">
        <v>254</v>
      </c>
      <c r="C250" s="468" t="s">
        <v>726</v>
      </c>
      <c r="D250" s="118" t="s">
        <v>727</v>
      </c>
      <c r="E250" s="110" t="s">
        <v>446</v>
      </c>
      <c r="F250" s="529">
        <v>5</v>
      </c>
      <c r="G250" s="191"/>
    </row>
    <row r="251" spans="1:7" ht="15" customHeight="1" x14ac:dyDescent="0.25">
      <c r="A251" s="466"/>
      <c r="B251" s="111" t="s">
        <v>266</v>
      </c>
      <c r="C251" s="111" t="s">
        <v>17</v>
      </c>
      <c r="D251" s="118" t="s">
        <v>268</v>
      </c>
      <c r="E251" s="110" t="s">
        <v>432</v>
      </c>
      <c r="F251" s="530">
        <v>5</v>
      </c>
      <c r="G251" s="191"/>
    </row>
    <row r="252" spans="1:7" ht="15" customHeight="1" x14ac:dyDescent="0.25">
      <c r="A252" s="466"/>
      <c r="B252" s="111" t="s">
        <v>295</v>
      </c>
      <c r="C252" s="111" t="s">
        <v>45</v>
      </c>
      <c r="D252" s="118" t="s">
        <v>297</v>
      </c>
      <c r="E252" s="110" t="s">
        <v>432</v>
      </c>
      <c r="F252" s="529">
        <v>5</v>
      </c>
      <c r="G252" s="191"/>
    </row>
    <row r="253" spans="1:7" ht="15" customHeight="1" x14ac:dyDescent="0.25">
      <c r="A253" s="466"/>
      <c r="B253" s="111" t="s">
        <v>314</v>
      </c>
      <c r="C253" s="111" t="s">
        <v>28</v>
      </c>
      <c r="D253" s="124" t="s">
        <v>316</v>
      </c>
      <c r="E253" s="110" t="s">
        <v>479</v>
      </c>
      <c r="F253" s="533">
        <v>5</v>
      </c>
      <c r="G253" s="191"/>
    </row>
    <row r="254" spans="1:7" ht="15" customHeight="1" x14ac:dyDescent="0.25">
      <c r="A254" s="466"/>
      <c r="B254" s="111" t="s">
        <v>81</v>
      </c>
      <c r="C254" s="111" t="s">
        <v>82</v>
      </c>
      <c r="D254" s="467" t="s">
        <v>949</v>
      </c>
      <c r="E254" s="110" t="s">
        <v>432</v>
      </c>
      <c r="F254" s="530">
        <v>6</v>
      </c>
      <c r="G254" s="191"/>
    </row>
    <row r="255" spans="1:7" ht="15" customHeight="1" x14ac:dyDescent="0.25">
      <c r="A255" s="466"/>
      <c r="B255" s="468" t="s">
        <v>98</v>
      </c>
      <c r="C255" s="468" t="s">
        <v>724</v>
      </c>
      <c r="D255" s="118" t="s">
        <v>725</v>
      </c>
      <c r="E255" s="114" t="s">
        <v>432</v>
      </c>
      <c r="F255" s="533">
        <v>6</v>
      </c>
      <c r="G255" s="191"/>
    </row>
    <row r="256" spans="1:7" ht="15" customHeight="1" x14ac:dyDescent="0.25">
      <c r="A256" s="466"/>
      <c r="B256" s="111" t="s">
        <v>217</v>
      </c>
      <c r="C256" s="111" t="s">
        <v>218</v>
      </c>
      <c r="D256" s="118" t="s">
        <v>220</v>
      </c>
      <c r="E256" s="110" t="s">
        <v>432</v>
      </c>
      <c r="F256" s="533">
        <v>6</v>
      </c>
      <c r="G256" s="191"/>
    </row>
    <row r="257" spans="1:7" ht="15" customHeight="1" x14ac:dyDescent="0.25">
      <c r="A257" s="466"/>
      <c r="B257" s="111" t="s">
        <v>276</v>
      </c>
      <c r="C257" s="111" t="s">
        <v>117</v>
      </c>
      <c r="D257" s="124" t="s">
        <v>277</v>
      </c>
      <c r="E257" s="110" t="s">
        <v>474</v>
      </c>
      <c r="F257" s="529">
        <v>6</v>
      </c>
      <c r="G257" s="191"/>
    </row>
    <row r="258" spans="1:7" ht="15" customHeight="1" x14ac:dyDescent="0.25">
      <c r="A258" s="466"/>
      <c r="B258" s="111" t="s">
        <v>279</v>
      </c>
      <c r="C258" s="111" t="s">
        <v>176</v>
      </c>
      <c r="D258" s="118" t="s">
        <v>281</v>
      </c>
      <c r="E258" s="114" t="s">
        <v>475</v>
      </c>
      <c r="F258" s="529">
        <v>6</v>
      </c>
      <c r="G258" s="191"/>
    </row>
    <row r="259" spans="1:7" ht="15" customHeight="1" x14ac:dyDescent="0.25">
      <c r="A259" s="466"/>
      <c r="B259" s="468" t="s">
        <v>103</v>
      </c>
      <c r="C259" s="468" t="s">
        <v>729</v>
      </c>
      <c r="D259" s="118" t="s">
        <v>730</v>
      </c>
      <c r="E259" s="119" t="s">
        <v>731</v>
      </c>
      <c r="F259" s="529">
        <v>7</v>
      </c>
      <c r="G259" s="191"/>
    </row>
    <row r="260" spans="1:7" ht="15" customHeight="1" x14ac:dyDescent="0.25">
      <c r="A260" s="466"/>
      <c r="B260" s="123" t="s">
        <v>348</v>
      </c>
      <c r="C260" s="123" t="s">
        <v>187</v>
      </c>
      <c r="D260" s="124" t="s">
        <v>351</v>
      </c>
      <c r="E260" s="114" t="s">
        <v>432</v>
      </c>
      <c r="F260" s="539">
        <v>7</v>
      </c>
      <c r="G260" s="191"/>
    </row>
    <row r="261" spans="1:7" ht="15" customHeight="1" x14ac:dyDescent="0.25">
      <c r="A261" s="466"/>
      <c r="B261" s="123" t="s">
        <v>355</v>
      </c>
      <c r="C261" s="123" t="s">
        <v>248</v>
      </c>
      <c r="D261" s="124" t="s">
        <v>357</v>
      </c>
      <c r="E261" s="114" t="s">
        <v>432</v>
      </c>
      <c r="F261" s="533">
        <v>7</v>
      </c>
      <c r="G261" s="191"/>
    </row>
    <row r="262" spans="1:7" ht="15" customHeight="1" x14ac:dyDescent="0.25">
      <c r="A262" s="466"/>
      <c r="B262" s="123" t="s">
        <v>369</v>
      </c>
      <c r="C262" s="123" t="s">
        <v>82</v>
      </c>
      <c r="D262" s="124" t="s">
        <v>370</v>
      </c>
      <c r="E262" s="114" t="s">
        <v>432</v>
      </c>
      <c r="F262" s="531">
        <v>7</v>
      </c>
      <c r="G262" s="191"/>
    </row>
    <row r="263" spans="1:7" ht="15" customHeight="1" x14ac:dyDescent="0.25">
      <c r="A263" s="466"/>
      <c r="B263" s="123" t="s">
        <v>338</v>
      </c>
      <c r="C263" s="123" t="s">
        <v>17</v>
      </c>
      <c r="D263" s="124" t="s">
        <v>340</v>
      </c>
      <c r="E263" s="114" t="s">
        <v>432</v>
      </c>
      <c r="F263" s="540">
        <v>10</v>
      </c>
      <c r="G263" s="193">
        <v>30</v>
      </c>
    </row>
    <row r="264" spans="1:7" ht="15" customHeight="1" x14ac:dyDescent="0.25">
      <c r="A264" s="466"/>
      <c r="B264" s="111" t="s">
        <v>16</v>
      </c>
      <c r="C264" s="111" t="s">
        <v>17</v>
      </c>
      <c r="D264" s="118" t="s">
        <v>22</v>
      </c>
      <c r="E264" s="110" t="s">
        <v>432</v>
      </c>
      <c r="F264" s="519" t="s">
        <v>796</v>
      </c>
    </row>
    <row r="265" spans="1:7" ht="15" customHeight="1" x14ac:dyDescent="0.25">
      <c r="A265" s="466"/>
      <c r="B265" s="111" t="s">
        <v>163</v>
      </c>
      <c r="C265" s="111" t="s">
        <v>164</v>
      </c>
      <c r="D265" s="118" t="s">
        <v>166</v>
      </c>
      <c r="E265" s="110" t="s">
        <v>432</v>
      </c>
      <c r="F265" s="520" t="s">
        <v>795</v>
      </c>
    </row>
    <row r="267" spans="1:7" x14ac:dyDescent="0.25">
      <c r="B267" s="92" t="s">
        <v>790</v>
      </c>
    </row>
    <row r="269" spans="1:7" x14ac:dyDescent="0.25">
      <c r="B269" s="521"/>
      <c r="C269" t="s">
        <v>18</v>
      </c>
    </row>
    <row r="270" spans="1:7" x14ac:dyDescent="0.25">
      <c r="B270" s="525"/>
      <c r="C270" t="s">
        <v>21</v>
      </c>
    </row>
    <row r="271" spans="1:7" x14ac:dyDescent="0.25">
      <c r="B271" s="522"/>
      <c r="C271" t="s">
        <v>69</v>
      </c>
    </row>
    <row r="272" spans="1:7" x14ac:dyDescent="0.25">
      <c r="B272" s="524"/>
      <c r="C272" t="s">
        <v>791</v>
      </c>
    </row>
    <row r="273" spans="2:3" x14ac:dyDescent="0.25">
      <c r="B273" s="523"/>
      <c r="C273" t="s">
        <v>792</v>
      </c>
    </row>
    <row r="274" spans="2:3" x14ac:dyDescent="0.25">
      <c r="B274" s="526"/>
      <c r="C274" t="s">
        <v>793</v>
      </c>
    </row>
    <row r="275" spans="2:3" x14ac:dyDescent="0.25">
      <c r="B275" s="427"/>
      <c r="C275" t="s">
        <v>794</v>
      </c>
    </row>
  </sheetData>
  <sortState ref="A205:P270">
    <sortCondition ref="F205:F270"/>
    <sortCondition ref="B205:B270"/>
  </sortState>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5"/>
  <sheetViews>
    <sheetView topLeftCell="L144" workbookViewId="0">
      <selection activeCell="L222" sqref="L222"/>
    </sheetView>
  </sheetViews>
  <sheetFormatPr baseColWidth="10" defaultRowHeight="15" x14ac:dyDescent="0.25"/>
  <cols>
    <col min="1" max="1" width="3.7109375" customWidth="1"/>
    <col min="2" max="2" width="17" customWidth="1"/>
    <col min="3" max="3" width="14.28515625" customWidth="1"/>
    <col min="4" max="4" width="3.7109375" customWidth="1"/>
    <col min="6" max="6" width="16.85546875" customWidth="1"/>
    <col min="7" max="7" width="3.7109375" style="35" customWidth="1"/>
    <col min="8" max="8" width="14.28515625" customWidth="1"/>
    <col min="9" max="9" width="21.28515625" customWidth="1"/>
    <col min="10" max="10" width="16.85546875" customWidth="1"/>
    <col min="12" max="12" width="27.7109375" customWidth="1"/>
    <col min="13" max="16" width="11.42578125" style="53"/>
    <col min="18" max="18" width="11.42578125" style="35"/>
    <col min="19" max="20" width="11.42578125" style="551"/>
    <col min="21" max="21" width="11.42578125" style="495"/>
  </cols>
  <sheetData>
    <row r="1" spans="1:27" s="35" customFormat="1" ht="18.75" x14ac:dyDescent="0.3">
      <c r="A1" s="41" t="s">
        <v>553</v>
      </c>
      <c r="B1" s="42"/>
      <c r="C1" s="42"/>
      <c r="D1" s="42"/>
      <c r="E1" s="52"/>
      <c r="F1" s="52"/>
      <c r="G1" s="52"/>
      <c r="H1" s="42"/>
      <c r="I1" s="42"/>
      <c r="J1" s="42"/>
      <c r="K1" s="42"/>
      <c r="L1" s="42"/>
      <c r="M1" s="52"/>
      <c r="N1" s="52"/>
      <c r="O1" s="52"/>
      <c r="P1" s="52"/>
      <c r="Q1" s="42"/>
      <c r="R1" s="42"/>
      <c r="S1" s="555"/>
      <c r="T1" s="555"/>
      <c r="U1" s="553"/>
      <c r="V1" s="42"/>
      <c r="W1" s="42"/>
      <c r="X1" s="42"/>
      <c r="Y1" s="42"/>
      <c r="Z1" s="42"/>
      <c r="AA1" s="42"/>
    </row>
    <row r="2" spans="1:27" x14ac:dyDescent="0.25">
      <c r="H2" s="18" t="s">
        <v>842</v>
      </c>
      <c r="I2" s="18"/>
      <c r="J2" s="18"/>
      <c r="L2" s="589" t="s">
        <v>801</v>
      </c>
      <c r="M2" s="577"/>
      <c r="N2" s="577"/>
      <c r="O2" s="577"/>
      <c r="P2" s="577"/>
      <c r="Q2" s="521"/>
      <c r="R2" s="521"/>
      <c r="S2" s="590"/>
      <c r="W2" t="s">
        <v>785</v>
      </c>
    </row>
    <row r="3" spans="1:27" s="35" customFormat="1" x14ac:dyDescent="0.25">
      <c r="A3" s="358"/>
      <c r="B3" s="359" t="s">
        <v>0</v>
      </c>
      <c r="C3" s="359" t="s">
        <v>1</v>
      </c>
      <c r="D3" s="359"/>
      <c r="E3" s="360" t="s">
        <v>8</v>
      </c>
      <c r="F3" s="361" t="s">
        <v>499</v>
      </c>
      <c r="G3" s="97"/>
      <c r="H3" s="579" t="s">
        <v>500</v>
      </c>
      <c r="I3" s="580" t="s">
        <v>501</v>
      </c>
      <c r="J3" s="361" t="s">
        <v>502</v>
      </c>
      <c r="K3"/>
      <c r="L3" s="591" t="s">
        <v>802</v>
      </c>
      <c r="M3" s="577" t="s">
        <v>803</v>
      </c>
      <c r="N3" s="577" t="s">
        <v>804</v>
      </c>
      <c r="O3" s="577" t="s">
        <v>805</v>
      </c>
      <c r="P3" s="577" t="s">
        <v>806</v>
      </c>
      <c r="Q3" s="521"/>
      <c r="R3" s="521"/>
      <c r="S3" s="592"/>
      <c r="T3" s="551"/>
      <c r="U3" s="495"/>
      <c r="W3" s="35" t="s">
        <v>786</v>
      </c>
    </row>
    <row r="4" spans="1:27" s="35" customFormat="1" ht="15.75" thickBot="1" x14ac:dyDescent="0.3">
      <c r="A4" s="629"/>
      <c r="B4" s="630" t="s">
        <v>503</v>
      </c>
      <c r="C4" s="630" t="s">
        <v>504</v>
      </c>
      <c r="D4" s="631"/>
      <c r="E4" s="356"/>
      <c r="F4" s="357"/>
      <c r="G4" s="97"/>
      <c r="H4" s="644"/>
      <c r="I4" s="645">
        <v>6</v>
      </c>
      <c r="J4" s="641" t="s">
        <v>503</v>
      </c>
      <c r="K4"/>
      <c r="L4" s="564" t="s">
        <v>809</v>
      </c>
      <c r="M4" s="565"/>
      <c r="N4" s="565"/>
      <c r="O4" s="565"/>
      <c r="P4" s="566"/>
      <c r="Q4" s="552" t="s">
        <v>588</v>
      </c>
      <c r="S4" s="551"/>
      <c r="T4" s="551"/>
      <c r="U4" s="554"/>
    </row>
    <row r="5" spans="1:27" ht="15" customHeight="1" thickTop="1" thickBot="1" x14ac:dyDescent="0.3">
      <c r="A5" s="632"/>
      <c r="B5" s="134" t="s">
        <v>39</v>
      </c>
      <c r="C5" s="135" t="s">
        <v>40</v>
      </c>
      <c r="D5" s="636"/>
      <c r="E5" s="141" t="s">
        <v>42</v>
      </c>
      <c r="F5" s="351" t="s">
        <v>503</v>
      </c>
      <c r="G5" s="96"/>
      <c r="H5" s="581">
        <v>1</v>
      </c>
      <c r="I5" s="582">
        <v>1</v>
      </c>
      <c r="J5" s="102" t="s">
        <v>505</v>
      </c>
      <c r="L5" s="521" t="s">
        <v>503</v>
      </c>
      <c r="M5" s="577">
        <v>50</v>
      </c>
      <c r="N5" s="577">
        <v>59</v>
      </c>
      <c r="O5" s="577">
        <v>202</v>
      </c>
      <c r="P5" s="577">
        <v>202</v>
      </c>
      <c r="Q5" s="578">
        <f>P5/1634</f>
        <v>0.12362301101591187</v>
      </c>
    </row>
    <row r="6" spans="1:27" ht="15" customHeight="1" thickTop="1" thickBot="1" x14ac:dyDescent="0.3">
      <c r="A6" s="632"/>
      <c r="B6" s="134" t="s">
        <v>207</v>
      </c>
      <c r="C6" s="135" t="s">
        <v>208</v>
      </c>
      <c r="D6" s="636"/>
      <c r="E6" s="141" t="s">
        <v>209</v>
      </c>
      <c r="F6" s="351" t="s">
        <v>503</v>
      </c>
      <c r="G6" s="96"/>
      <c r="H6" s="583">
        <v>2</v>
      </c>
      <c r="I6" s="572">
        <v>2</v>
      </c>
      <c r="J6" s="351" t="s">
        <v>506</v>
      </c>
      <c r="L6" s="92" t="s">
        <v>807</v>
      </c>
      <c r="M6" s="150"/>
      <c r="N6" s="150"/>
      <c r="O6" s="150"/>
      <c r="P6" s="150"/>
      <c r="Q6" s="567"/>
    </row>
    <row r="7" spans="1:27" ht="15" customHeight="1" thickTop="1" thickBot="1" x14ac:dyDescent="0.3">
      <c r="A7" s="632"/>
      <c r="B7" s="134" t="s">
        <v>254</v>
      </c>
      <c r="C7" s="135" t="s">
        <v>122</v>
      </c>
      <c r="D7" s="636"/>
      <c r="E7" s="141" t="s">
        <v>257</v>
      </c>
      <c r="F7" s="351" t="s">
        <v>503</v>
      </c>
      <c r="G7" s="96"/>
      <c r="H7" s="583">
        <v>3</v>
      </c>
      <c r="I7" s="572">
        <v>2</v>
      </c>
      <c r="J7" s="351" t="s">
        <v>507</v>
      </c>
      <c r="L7" s="92" t="s">
        <v>808</v>
      </c>
      <c r="M7" s="150">
        <v>50</v>
      </c>
      <c r="N7" s="150">
        <v>59</v>
      </c>
      <c r="O7" s="150">
        <v>202</v>
      </c>
      <c r="P7" s="150">
        <v>202</v>
      </c>
      <c r="Q7" s="568">
        <f t="shared" ref="Q7:Q54" si="0">P7/1634</f>
        <v>0.12362301101591187</v>
      </c>
    </row>
    <row r="8" spans="1:27" ht="15" customHeight="1" thickTop="1" thickBot="1" x14ac:dyDescent="0.3">
      <c r="A8" s="632"/>
      <c r="B8" s="134" t="s">
        <v>254</v>
      </c>
      <c r="C8" s="135" t="s">
        <v>176</v>
      </c>
      <c r="D8" s="636"/>
      <c r="E8" s="141" t="s">
        <v>260</v>
      </c>
      <c r="F8" s="351" t="s">
        <v>503</v>
      </c>
      <c r="G8" s="96"/>
      <c r="H8" s="583">
        <v>4</v>
      </c>
      <c r="I8" s="572">
        <v>1</v>
      </c>
      <c r="J8" s="351" t="s">
        <v>508</v>
      </c>
      <c r="L8" s="556" t="s">
        <v>810</v>
      </c>
      <c r="M8" s="557"/>
      <c r="N8" s="558"/>
      <c r="O8" s="558"/>
      <c r="P8" s="559"/>
      <c r="Q8" s="567"/>
    </row>
    <row r="9" spans="1:27" ht="15" customHeight="1" thickTop="1" thickBot="1" x14ac:dyDescent="0.3">
      <c r="A9" s="632"/>
      <c r="B9" s="134" t="s">
        <v>266</v>
      </c>
      <c r="C9" s="135" t="s">
        <v>17</v>
      </c>
      <c r="D9" s="636"/>
      <c r="E9" s="141" t="s">
        <v>268</v>
      </c>
      <c r="F9" s="351" t="s">
        <v>503</v>
      </c>
      <c r="G9" s="96"/>
      <c r="H9" s="583">
        <v>5</v>
      </c>
      <c r="I9" s="572">
        <v>1</v>
      </c>
      <c r="J9" s="351" t="s">
        <v>821</v>
      </c>
      <c r="L9" s="560" t="s">
        <v>811</v>
      </c>
      <c r="M9" s="561"/>
      <c r="N9" s="562"/>
      <c r="O9" s="562"/>
      <c r="P9" s="563"/>
      <c r="Q9" s="567"/>
    </row>
    <row r="10" spans="1:27" ht="15" customHeight="1" thickTop="1" thickBot="1" x14ac:dyDescent="0.3">
      <c r="A10" s="632"/>
      <c r="B10" s="136" t="s">
        <v>283</v>
      </c>
      <c r="C10" s="137" t="s">
        <v>82</v>
      </c>
      <c r="D10" s="636"/>
      <c r="E10" s="141" t="s">
        <v>284</v>
      </c>
      <c r="F10" s="351" t="s">
        <v>503</v>
      </c>
      <c r="G10" s="96"/>
      <c r="H10" s="644">
        <v>6</v>
      </c>
      <c r="I10" s="645">
        <v>5</v>
      </c>
      <c r="J10" s="641" t="s">
        <v>812</v>
      </c>
      <c r="K10" s="569">
        <v>1</v>
      </c>
      <c r="L10" s="569" t="s">
        <v>832</v>
      </c>
      <c r="M10" s="570">
        <v>1</v>
      </c>
      <c r="N10" s="570">
        <v>1</v>
      </c>
      <c r="O10" s="570">
        <v>5</v>
      </c>
      <c r="P10" s="570">
        <v>5</v>
      </c>
      <c r="Q10" s="571">
        <f t="shared" ref="Q10:Q52" si="1">P10/1634</f>
        <v>3.0599755201958386E-3</v>
      </c>
    </row>
    <row r="11" spans="1:27" ht="15" customHeight="1" thickTop="1" x14ac:dyDescent="0.25">
      <c r="A11" s="633"/>
      <c r="B11" s="637"/>
      <c r="C11" s="637"/>
      <c r="D11" s="637"/>
      <c r="E11" s="355"/>
      <c r="F11" s="103"/>
      <c r="G11" s="96"/>
      <c r="H11" s="583">
        <v>7</v>
      </c>
      <c r="I11" s="572">
        <v>1</v>
      </c>
      <c r="J11" s="351" t="s">
        <v>511</v>
      </c>
      <c r="K11" s="569"/>
      <c r="L11" s="18" t="s">
        <v>816</v>
      </c>
      <c r="M11" s="58">
        <v>6</v>
      </c>
      <c r="N11" s="58">
        <v>5</v>
      </c>
      <c r="O11" s="58">
        <v>40</v>
      </c>
      <c r="P11" s="58">
        <v>40</v>
      </c>
      <c r="Q11" s="567">
        <f t="shared" si="1"/>
        <v>2.4479804161566709E-2</v>
      </c>
    </row>
    <row r="12" spans="1:27" ht="15" customHeight="1" thickBot="1" x14ac:dyDescent="0.3">
      <c r="A12" s="629"/>
      <c r="B12" s="639" t="s">
        <v>505</v>
      </c>
      <c r="C12" s="639" t="s">
        <v>512</v>
      </c>
      <c r="D12" s="638"/>
      <c r="E12" s="350"/>
      <c r="F12" s="102"/>
      <c r="G12" s="96"/>
      <c r="H12" s="644">
        <v>8</v>
      </c>
      <c r="I12" s="645">
        <v>8</v>
      </c>
      <c r="J12" s="641" t="s">
        <v>513</v>
      </c>
      <c r="K12" s="569"/>
      <c r="L12" t="s">
        <v>505</v>
      </c>
      <c r="M12" s="53">
        <v>2</v>
      </c>
      <c r="N12" s="53">
        <v>2</v>
      </c>
      <c r="O12" s="53">
        <v>21</v>
      </c>
      <c r="P12" s="53">
        <v>21</v>
      </c>
      <c r="Q12" s="567">
        <f t="shared" si="1"/>
        <v>1.2851897184822521E-2</v>
      </c>
    </row>
    <row r="13" spans="1:27" ht="15" customHeight="1" thickTop="1" thickBot="1" x14ac:dyDescent="0.3">
      <c r="A13" s="632"/>
      <c r="B13" s="138" t="s">
        <v>167</v>
      </c>
      <c r="C13" s="139" t="s">
        <v>176</v>
      </c>
      <c r="D13" s="636"/>
      <c r="E13" s="141" t="s">
        <v>178</v>
      </c>
      <c r="F13" s="351" t="s">
        <v>505</v>
      </c>
      <c r="G13" s="96"/>
      <c r="H13" s="583">
        <v>9</v>
      </c>
      <c r="I13" s="572">
        <v>1</v>
      </c>
      <c r="J13" s="351" t="s">
        <v>514</v>
      </c>
      <c r="K13" s="569">
        <v>2</v>
      </c>
      <c r="L13" s="569" t="s">
        <v>824</v>
      </c>
      <c r="M13" s="570">
        <v>4</v>
      </c>
      <c r="N13" s="570">
        <v>4</v>
      </c>
      <c r="O13" s="570">
        <v>16</v>
      </c>
      <c r="P13" s="570">
        <v>16</v>
      </c>
      <c r="Q13" s="571">
        <f t="shared" si="1"/>
        <v>9.7919216646266821E-3</v>
      </c>
    </row>
    <row r="14" spans="1:27" ht="15" customHeight="1" x14ac:dyDescent="0.25">
      <c r="A14" s="633"/>
      <c r="B14" s="637"/>
      <c r="C14" s="637"/>
      <c r="D14" s="637"/>
      <c r="E14" s="355"/>
      <c r="F14" s="103"/>
      <c r="G14" s="96"/>
      <c r="H14" s="583">
        <v>10</v>
      </c>
      <c r="I14" s="572">
        <v>1</v>
      </c>
      <c r="J14" s="351" t="s">
        <v>515</v>
      </c>
      <c r="K14" s="569"/>
      <c r="L14" t="s">
        <v>506</v>
      </c>
      <c r="M14" s="53">
        <v>9</v>
      </c>
      <c r="N14" s="53">
        <v>13</v>
      </c>
      <c r="O14" s="53">
        <v>67</v>
      </c>
      <c r="P14" s="53">
        <v>67</v>
      </c>
      <c r="Q14" s="567">
        <f t="shared" si="1"/>
        <v>4.1003671970624232E-2</v>
      </c>
    </row>
    <row r="15" spans="1:27" ht="15" customHeight="1" thickBot="1" x14ac:dyDescent="0.3">
      <c r="A15" s="629"/>
      <c r="B15" s="639" t="s">
        <v>506</v>
      </c>
      <c r="C15" s="639" t="s">
        <v>516</v>
      </c>
      <c r="D15" s="638"/>
      <c r="E15" s="350"/>
      <c r="F15" s="102"/>
      <c r="G15" s="96"/>
      <c r="H15" s="583">
        <v>11</v>
      </c>
      <c r="I15" s="572">
        <v>1</v>
      </c>
      <c r="J15" s="351" t="s">
        <v>517</v>
      </c>
      <c r="K15" s="569"/>
      <c r="L15" t="s">
        <v>507</v>
      </c>
      <c r="M15" s="53">
        <v>5</v>
      </c>
      <c r="N15" s="53">
        <v>4</v>
      </c>
      <c r="O15" s="53">
        <v>30</v>
      </c>
      <c r="P15" s="53">
        <v>30</v>
      </c>
      <c r="Q15" s="567">
        <f t="shared" si="1"/>
        <v>1.8359853121175031E-2</v>
      </c>
    </row>
    <row r="16" spans="1:27" ht="15" customHeight="1" thickTop="1" thickBot="1" x14ac:dyDescent="0.3">
      <c r="A16" s="634"/>
      <c r="B16" s="140" t="s">
        <v>263</v>
      </c>
      <c r="C16" s="135" t="s">
        <v>45</v>
      </c>
      <c r="D16" s="636"/>
      <c r="E16" s="141" t="s">
        <v>264</v>
      </c>
      <c r="F16" s="351" t="s">
        <v>506</v>
      </c>
      <c r="G16" s="96"/>
      <c r="H16" s="583">
        <v>12</v>
      </c>
      <c r="I16" s="572">
        <v>1</v>
      </c>
      <c r="J16" s="351" t="s">
        <v>518</v>
      </c>
      <c r="K16" s="569"/>
      <c r="L16" t="s">
        <v>508</v>
      </c>
      <c r="M16" s="53">
        <v>3</v>
      </c>
      <c r="N16" s="53">
        <v>3</v>
      </c>
      <c r="O16" s="53">
        <v>24</v>
      </c>
      <c r="P16" s="53">
        <v>24</v>
      </c>
      <c r="Q16" s="567">
        <f t="shared" si="1"/>
        <v>1.4687882496940025E-2</v>
      </c>
    </row>
    <row r="17" spans="1:17" ht="15" customHeight="1" thickTop="1" thickBot="1" x14ac:dyDescent="0.3">
      <c r="A17" s="632"/>
      <c r="B17" s="134" t="s">
        <v>295</v>
      </c>
      <c r="C17" s="135" t="s">
        <v>45</v>
      </c>
      <c r="D17" s="636"/>
      <c r="E17" s="141" t="s">
        <v>297</v>
      </c>
      <c r="F17" s="351" t="s">
        <v>506</v>
      </c>
      <c r="G17" s="96"/>
      <c r="H17" s="583">
        <v>13</v>
      </c>
      <c r="I17" s="572">
        <v>2</v>
      </c>
      <c r="J17" s="351" t="s">
        <v>519</v>
      </c>
      <c r="K17" s="569"/>
      <c r="L17" t="s">
        <v>821</v>
      </c>
      <c r="M17" s="53">
        <v>6</v>
      </c>
      <c r="N17" s="53">
        <v>7</v>
      </c>
      <c r="O17" s="53">
        <v>23</v>
      </c>
      <c r="P17" s="53">
        <v>23</v>
      </c>
      <c r="Q17" s="567">
        <f t="shared" si="1"/>
        <v>1.4075887392900856E-2</v>
      </c>
    </row>
    <row r="18" spans="1:17" ht="15" customHeight="1" thickTop="1" x14ac:dyDescent="0.25">
      <c r="A18" s="633"/>
      <c r="B18" s="637"/>
      <c r="C18" s="637"/>
      <c r="D18" s="637"/>
      <c r="E18" s="355"/>
      <c r="F18" s="103"/>
      <c r="G18" s="96"/>
      <c r="H18" s="583">
        <v>14</v>
      </c>
      <c r="I18" s="572">
        <v>2</v>
      </c>
      <c r="J18" s="351" t="s">
        <v>520</v>
      </c>
      <c r="K18" s="569"/>
      <c r="L18" s="521" t="s">
        <v>812</v>
      </c>
      <c r="M18" s="577">
        <v>27</v>
      </c>
      <c r="N18" s="577">
        <v>45</v>
      </c>
      <c r="O18" s="577">
        <v>162</v>
      </c>
      <c r="P18" s="577">
        <v>162</v>
      </c>
      <c r="Q18" s="578">
        <f t="shared" si="1"/>
        <v>9.9143206854345162E-2</v>
      </c>
    </row>
    <row r="19" spans="1:17" ht="15" customHeight="1" thickBot="1" x14ac:dyDescent="0.3">
      <c r="A19" s="629"/>
      <c r="B19" s="638" t="s">
        <v>507</v>
      </c>
      <c r="C19" s="638" t="s">
        <v>516</v>
      </c>
      <c r="D19" s="638"/>
      <c r="E19" s="350"/>
      <c r="F19" s="102"/>
      <c r="G19" s="96"/>
      <c r="H19" s="583">
        <v>15</v>
      </c>
      <c r="I19" s="572">
        <v>1</v>
      </c>
      <c r="J19" s="351" t="s">
        <v>521</v>
      </c>
      <c r="K19" s="569"/>
      <c r="L19" t="s">
        <v>511</v>
      </c>
      <c r="M19" s="53">
        <v>7</v>
      </c>
      <c r="N19" s="53">
        <v>10</v>
      </c>
      <c r="O19" s="53">
        <v>35</v>
      </c>
      <c r="P19" s="53">
        <v>35</v>
      </c>
      <c r="Q19" s="567">
        <f t="shared" si="1"/>
        <v>2.1419828641370868E-2</v>
      </c>
    </row>
    <row r="20" spans="1:17" ht="15" customHeight="1" thickTop="1" thickBot="1" x14ac:dyDescent="0.3">
      <c r="A20" s="632"/>
      <c r="B20" s="134" t="s">
        <v>93</v>
      </c>
      <c r="C20" s="135" t="s">
        <v>82</v>
      </c>
      <c r="D20" s="636"/>
      <c r="E20" s="362" t="s">
        <v>95</v>
      </c>
      <c r="F20" s="351" t="s">
        <v>507</v>
      </c>
      <c r="G20" s="96"/>
      <c r="H20" s="583">
        <v>16</v>
      </c>
      <c r="I20" s="572">
        <v>1</v>
      </c>
      <c r="J20" s="351" t="s">
        <v>522</v>
      </c>
      <c r="K20" s="569"/>
      <c r="L20" s="521" t="s">
        <v>513</v>
      </c>
      <c r="M20" s="577">
        <v>46</v>
      </c>
      <c r="N20" s="577">
        <v>65</v>
      </c>
      <c r="O20" s="577">
        <v>242</v>
      </c>
      <c r="P20" s="577">
        <v>242</v>
      </c>
      <c r="Q20" s="578">
        <f t="shared" si="1"/>
        <v>0.14810281517747859</v>
      </c>
    </row>
    <row r="21" spans="1:17" ht="15" customHeight="1" thickTop="1" thickBot="1" x14ac:dyDescent="0.3">
      <c r="A21" s="632"/>
      <c r="B21" s="134" t="s">
        <v>98</v>
      </c>
      <c r="C21" s="135" t="s">
        <v>28</v>
      </c>
      <c r="D21" s="636"/>
      <c r="E21" s="141" t="s">
        <v>100</v>
      </c>
      <c r="F21" s="351" t="s">
        <v>507</v>
      </c>
      <c r="G21" s="96"/>
      <c r="H21" s="644">
        <v>17</v>
      </c>
      <c r="I21" s="645">
        <v>5</v>
      </c>
      <c r="J21" s="641" t="s">
        <v>523</v>
      </c>
      <c r="K21" s="569">
        <v>3</v>
      </c>
      <c r="L21" s="569" t="s">
        <v>835</v>
      </c>
      <c r="M21" s="570">
        <v>1</v>
      </c>
      <c r="N21" s="570">
        <v>1</v>
      </c>
      <c r="O21" s="570">
        <v>3</v>
      </c>
      <c r="P21" s="570">
        <v>3</v>
      </c>
      <c r="Q21" s="571">
        <f t="shared" si="1"/>
        <v>1.8359853121175031E-3</v>
      </c>
    </row>
    <row r="22" spans="1:17" ht="15" customHeight="1" thickTop="1" x14ac:dyDescent="0.25">
      <c r="A22" s="633"/>
      <c r="B22" s="637"/>
      <c r="C22" s="637"/>
      <c r="D22" s="637"/>
      <c r="E22" s="355"/>
      <c r="F22" s="103"/>
      <c r="G22" s="96"/>
      <c r="H22" s="583">
        <v>18</v>
      </c>
      <c r="I22" s="572">
        <v>1</v>
      </c>
      <c r="J22" s="351" t="s">
        <v>524</v>
      </c>
      <c r="K22" s="569"/>
      <c r="L22" t="s">
        <v>514</v>
      </c>
      <c r="M22" s="53">
        <v>4</v>
      </c>
      <c r="N22" s="53">
        <v>4</v>
      </c>
      <c r="O22" s="53">
        <v>22</v>
      </c>
      <c r="P22" s="53">
        <v>22</v>
      </c>
      <c r="Q22" s="567">
        <f t="shared" si="1"/>
        <v>1.346389228886169E-2</v>
      </c>
    </row>
    <row r="23" spans="1:17" ht="15" customHeight="1" thickBot="1" x14ac:dyDescent="0.3">
      <c r="A23" s="629"/>
      <c r="B23" s="638" t="s">
        <v>508</v>
      </c>
      <c r="C23" s="638" t="s">
        <v>512</v>
      </c>
      <c r="D23" s="638"/>
      <c r="E23" s="350"/>
      <c r="F23" s="102"/>
      <c r="G23" s="96"/>
      <c r="H23" s="583">
        <v>19</v>
      </c>
      <c r="I23" s="572">
        <v>1</v>
      </c>
      <c r="J23" s="351" t="s">
        <v>525</v>
      </c>
      <c r="K23" s="569">
        <v>4</v>
      </c>
      <c r="L23" s="569" t="s">
        <v>829</v>
      </c>
      <c r="M23" s="570">
        <v>1</v>
      </c>
      <c r="N23" s="570">
        <v>1</v>
      </c>
      <c r="O23" s="570">
        <v>7</v>
      </c>
      <c r="P23" s="570">
        <v>7</v>
      </c>
      <c r="Q23" s="571">
        <f t="shared" si="1"/>
        <v>4.2839657282741734E-3</v>
      </c>
    </row>
    <row r="24" spans="1:17" ht="15" customHeight="1" thickTop="1" thickBot="1" x14ac:dyDescent="0.3">
      <c r="A24" s="632"/>
      <c r="B24" s="134" t="s">
        <v>364</v>
      </c>
      <c r="C24" s="135" t="s">
        <v>365</v>
      </c>
      <c r="D24" s="636"/>
      <c r="E24" s="352" t="s">
        <v>367</v>
      </c>
      <c r="F24" s="351" t="s">
        <v>508</v>
      </c>
      <c r="G24" s="96"/>
      <c r="H24" s="583">
        <v>20</v>
      </c>
      <c r="I24" s="572">
        <v>1</v>
      </c>
      <c r="J24" s="351" t="s">
        <v>526</v>
      </c>
      <c r="K24" s="569"/>
      <c r="L24" t="s">
        <v>515</v>
      </c>
      <c r="M24" s="53">
        <v>5</v>
      </c>
      <c r="N24" s="53">
        <v>4</v>
      </c>
      <c r="O24" s="53">
        <v>23</v>
      </c>
      <c r="P24" s="53">
        <v>23</v>
      </c>
      <c r="Q24" s="567">
        <f t="shared" si="1"/>
        <v>1.4075887392900856E-2</v>
      </c>
    </row>
    <row r="25" spans="1:17" ht="15" customHeight="1" thickTop="1" x14ac:dyDescent="0.25">
      <c r="A25" s="633"/>
      <c r="B25" s="637"/>
      <c r="C25" s="637"/>
      <c r="D25" s="637"/>
      <c r="E25" s="353"/>
      <c r="F25" s="103"/>
      <c r="G25" s="96"/>
      <c r="H25" s="583">
        <v>21</v>
      </c>
      <c r="I25" s="572">
        <v>1</v>
      </c>
      <c r="J25" s="351" t="s">
        <v>527</v>
      </c>
      <c r="K25" s="569">
        <v>5</v>
      </c>
      <c r="L25" s="569" t="s">
        <v>820</v>
      </c>
      <c r="M25" s="570">
        <v>8</v>
      </c>
      <c r="N25" s="570">
        <v>5</v>
      </c>
      <c r="O25" s="570">
        <v>26</v>
      </c>
      <c r="P25" s="570">
        <v>26</v>
      </c>
      <c r="Q25" s="571">
        <f t="shared" si="1"/>
        <v>1.591187270501836E-2</v>
      </c>
    </row>
    <row r="26" spans="1:17" ht="15" customHeight="1" thickBot="1" x14ac:dyDescent="0.3">
      <c r="A26" s="629"/>
      <c r="B26" s="638" t="s">
        <v>509</v>
      </c>
      <c r="C26" s="638" t="s">
        <v>512</v>
      </c>
      <c r="D26" s="638"/>
      <c r="E26" s="354"/>
      <c r="F26" s="102"/>
      <c r="G26" s="96"/>
      <c r="H26" s="644">
        <v>22</v>
      </c>
      <c r="I26" s="645">
        <v>4</v>
      </c>
      <c r="J26" s="641" t="s">
        <v>528</v>
      </c>
      <c r="K26" s="569">
        <v>6</v>
      </c>
      <c r="L26" s="569" t="s">
        <v>825</v>
      </c>
      <c r="M26" s="570">
        <v>3</v>
      </c>
      <c r="N26" s="570">
        <v>2</v>
      </c>
      <c r="O26" s="570">
        <v>16</v>
      </c>
      <c r="P26" s="570">
        <v>16</v>
      </c>
      <c r="Q26" s="571">
        <f t="shared" si="1"/>
        <v>9.7919216646266821E-3</v>
      </c>
    </row>
    <row r="27" spans="1:17" ht="15" customHeight="1" thickTop="1" thickBot="1" x14ac:dyDescent="0.3">
      <c r="A27" s="632"/>
      <c r="B27" s="134" t="s">
        <v>332</v>
      </c>
      <c r="C27" s="135" t="s">
        <v>82</v>
      </c>
      <c r="D27" s="636"/>
      <c r="E27" s="352" t="s">
        <v>335</v>
      </c>
      <c r="F27" s="351" t="s">
        <v>509</v>
      </c>
      <c r="G27" s="96"/>
      <c r="H27" s="583">
        <v>23</v>
      </c>
      <c r="I27" s="572">
        <v>1</v>
      </c>
      <c r="J27" s="351" t="s">
        <v>529</v>
      </c>
      <c r="K27" s="569"/>
      <c r="L27" t="s">
        <v>517</v>
      </c>
      <c r="M27" s="53">
        <v>6</v>
      </c>
      <c r="N27" s="53">
        <v>6</v>
      </c>
      <c r="O27" s="53">
        <v>26</v>
      </c>
      <c r="P27" s="53">
        <v>26</v>
      </c>
      <c r="Q27" s="567">
        <f t="shared" si="1"/>
        <v>1.591187270501836E-2</v>
      </c>
    </row>
    <row r="28" spans="1:17" ht="15" customHeight="1" thickTop="1" x14ac:dyDescent="0.25">
      <c r="A28" s="633"/>
      <c r="B28" s="637"/>
      <c r="C28" s="637"/>
      <c r="D28" s="637"/>
      <c r="E28" s="353"/>
      <c r="F28" s="103"/>
      <c r="G28" s="96"/>
      <c r="H28" s="583">
        <v>24</v>
      </c>
      <c r="I28" s="572">
        <v>1</v>
      </c>
      <c r="J28" s="351" t="s">
        <v>530</v>
      </c>
      <c r="K28" s="569"/>
      <c r="L28" t="s">
        <v>518</v>
      </c>
      <c r="M28" s="53">
        <v>4</v>
      </c>
      <c r="N28" s="53">
        <v>3</v>
      </c>
      <c r="O28" s="53">
        <v>24</v>
      </c>
      <c r="P28" s="53">
        <v>24</v>
      </c>
      <c r="Q28" s="567">
        <f t="shared" si="1"/>
        <v>1.4687882496940025E-2</v>
      </c>
    </row>
    <row r="29" spans="1:17" ht="15" customHeight="1" thickBot="1" x14ac:dyDescent="0.3">
      <c r="A29" s="629"/>
      <c r="B29" s="638" t="s">
        <v>510</v>
      </c>
      <c r="C29" s="638" t="s">
        <v>531</v>
      </c>
      <c r="D29" s="638"/>
      <c r="E29" s="354"/>
      <c r="F29" s="102"/>
      <c r="G29" s="96"/>
      <c r="H29" s="583">
        <v>25</v>
      </c>
      <c r="I29" s="572">
        <v>1</v>
      </c>
      <c r="J29" s="351" t="s">
        <v>532</v>
      </c>
      <c r="K29" s="569"/>
      <c r="L29" s="18" t="s">
        <v>519</v>
      </c>
      <c r="M29" s="58">
        <v>3</v>
      </c>
      <c r="N29" s="58">
        <v>3</v>
      </c>
      <c r="O29" s="58">
        <v>15</v>
      </c>
      <c r="P29" s="58">
        <v>15</v>
      </c>
      <c r="Q29" s="567">
        <f t="shared" si="1"/>
        <v>9.1799265605875154E-3</v>
      </c>
    </row>
    <row r="30" spans="1:17" ht="15" customHeight="1" thickTop="1" thickBot="1" x14ac:dyDescent="0.3">
      <c r="A30" s="632"/>
      <c r="B30" s="134" t="s">
        <v>137</v>
      </c>
      <c r="C30" s="135" t="s">
        <v>218</v>
      </c>
      <c r="D30" s="636"/>
      <c r="E30" s="141" t="s">
        <v>140</v>
      </c>
      <c r="F30" s="351" t="s">
        <v>812</v>
      </c>
      <c r="G30" s="96"/>
      <c r="H30" s="583">
        <v>26</v>
      </c>
      <c r="I30" s="572">
        <v>1</v>
      </c>
      <c r="J30" s="351" t="s">
        <v>533</v>
      </c>
      <c r="K30" s="569">
        <v>7</v>
      </c>
      <c r="L30" s="569" t="s">
        <v>837</v>
      </c>
      <c r="M30" s="570">
        <v>1</v>
      </c>
      <c r="N30" s="570">
        <v>1</v>
      </c>
      <c r="O30" s="570">
        <v>7</v>
      </c>
      <c r="P30" s="570">
        <v>7</v>
      </c>
      <c r="Q30" s="571">
        <f t="shared" si="1"/>
        <v>4.2839657282741734E-3</v>
      </c>
    </row>
    <row r="31" spans="1:17" ht="15" customHeight="1" thickTop="1" thickBot="1" x14ac:dyDescent="0.3">
      <c r="A31" s="632"/>
      <c r="B31" s="134" t="s">
        <v>224</v>
      </c>
      <c r="C31" s="135" t="s">
        <v>164</v>
      </c>
      <c r="D31" s="636"/>
      <c r="E31" s="352" t="s">
        <v>225</v>
      </c>
      <c r="F31" s="351" t="s">
        <v>812</v>
      </c>
      <c r="G31" s="96"/>
      <c r="H31" s="583">
        <v>27</v>
      </c>
      <c r="I31" s="572">
        <v>2</v>
      </c>
      <c r="J31" s="351" t="s">
        <v>534</v>
      </c>
      <c r="K31" s="569"/>
      <c r="L31" t="s">
        <v>815</v>
      </c>
      <c r="M31" s="53">
        <v>5</v>
      </c>
      <c r="N31" s="53">
        <v>11</v>
      </c>
      <c r="O31" s="53">
        <v>43</v>
      </c>
      <c r="P31" s="53">
        <v>43</v>
      </c>
      <c r="Q31" s="567">
        <f t="shared" si="1"/>
        <v>2.6315789473684209E-2</v>
      </c>
    </row>
    <row r="32" spans="1:17" ht="15" customHeight="1" thickTop="1" thickBot="1" x14ac:dyDescent="0.3">
      <c r="A32" s="632"/>
      <c r="B32" s="134" t="s">
        <v>227</v>
      </c>
      <c r="C32" s="135" t="s">
        <v>117</v>
      </c>
      <c r="D32" s="636"/>
      <c r="E32" s="141" t="s">
        <v>229</v>
      </c>
      <c r="F32" s="351" t="s">
        <v>812</v>
      </c>
      <c r="G32" s="96"/>
      <c r="H32" s="584">
        <v>28</v>
      </c>
      <c r="I32" s="585">
        <v>2</v>
      </c>
      <c r="J32" s="103" t="s">
        <v>535</v>
      </c>
      <c r="K32" s="569"/>
      <c r="L32" t="s">
        <v>522</v>
      </c>
      <c r="M32" s="53">
        <v>3</v>
      </c>
      <c r="N32" s="53">
        <v>3</v>
      </c>
      <c r="O32" s="53">
        <v>19</v>
      </c>
      <c r="P32" s="53">
        <v>19</v>
      </c>
      <c r="Q32" s="567">
        <f t="shared" si="1"/>
        <v>1.1627906976744186E-2</v>
      </c>
    </row>
    <row r="33" spans="1:17" ht="15" customHeight="1" thickTop="1" thickBot="1" x14ac:dyDescent="0.3">
      <c r="A33" s="632"/>
      <c r="B33" s="134" t="s">
        <v>287</v>
      </c>
      <c r="C33" s="135" t="s">
        <v>117</v>
      </c>
      <c r="D33" s="636"/>
      <c r="E33" s="141" t="s">
        <v>289</v>
      </c>
      <c r="F33" s="351" t="s">
        <v>812</v>
      </c>
      <c r="G33" s="96"/>
      <c r="H33" s="642" t="s">
        <v>185</v>
      </c>
      <c r="I33" s="643">
        <v>5</v>
      </c>
      <c r="J33" s="640" t="s">
        <v>536</v>
      </c>
      <c r="K33" s="569"/>
      <c r="L33" s="521" t="s">
        <v>813</v>
      </c>
      <c r="M33" s="577">
        <v>22</v>
      </c>
      <c r="N33" s="577">
        <v>42</v>
      </c>
      <c r="O33" s="577">
        <v>160</v>
      </c>
      <c r="P33" s="577">
        <v>160</v>
      </c>
      <c r="Q33" s="578">
        <f t="shared" si="1"/>
        <v>9.7919216646266835E-2</v>
      </c>
    </row>
    <row r="34" spans="1:17" ht="15" customHeight="1" thickTop="1" thickBot="1" x14ac:dyDescent="0.3">
      <c r="A34" s="632"/>
      <c r="B34" s="134" t="s">
        <v>307</v>
      </c>
      <c r="C34" s="135" t="s">
        <v>308</v>
      </c>
      <c r="D34" s="636"/>
      <c r="E34" s="141" t="s">
        <v>310</v>
      </c>
      <c r="F34" s="351" t="s">
        <v>812</v>
      </c>
      <c r="G34" s="96"/>
      <c r="H34" s="586">
        <v>1</v>
      </c>
      <c r="I34" s="508">
        <v>4</v>
      </c>
      <c r="J34" s="587" t="s">
        <v>537</v>
      </c>
      <c r="K34" s="569"/>
      <c r="L34" t="s">
        <v>524</v>
      </c>
      <c r="M34" s="53">
        <v>6</v>
      </c>
      <c r="N34" s="53">
        <v>6</v>
      </c>
      <c r="O34" s="53">
        <v>38</v>
      </c>
      <c r="P34" s="53">
        <v>38</v>
      </c>
      <c r="Q34" s="567">
        <f t="shared" si="1"/>
        <v>2.3255813953488372E-2</v>
      </c>
    </row>
    <row r="35" spans="1:17" ht="15" customHeight="1" thickTop="1" x14ac:dyDescent="0.25">
      <c r="A35" s="633"/>
      <c r="B35" s="637"/>
      <c r="C35" s="637"/>
      <c r="D35" s="637"/>
      <c r="E35" s="355"/>
      <c r="F35" s="103"/>
      <c r="G35" s="96"/>
      <c r="H35" s="646">
        <v>1</v>
      </c>
      <c r="I35" s="647">
        <v>1</v>
      </c>
      <c r="J35" s="375" t="s">
        <v>538</v>
      </c>
      <c r="K35" s="569">
        <v>8</v>
      </c>
      <c r="L35" s="569" t="s">
        <v>826</v>
      </c>
      <c r="M35" s="570">
        <v>3</v>
      </c>
      <c r="N35" s="570">
        <v>2</v>
      </c>
      <c r="O35" s="570">
        <v>10</v>
      </c>
      <c r="P35" s="570">
        <v>10</v>
      </c>
      <c r="Q35" s="571">
        <f t="shared" si="1"/>
        <v>6.1199510403916772E-3</v>
      </c>
    </row>
    <row r="36" spans="1:17" ht="15" customHeight="1" thickBot="1" x14ac:dyDescent="0.3">
      <c r="A36" s="629"/>
      <c r="B36" s="638" t="s">
        <v>511</v>
      </c>
      <c r="C36" s="638" t="s">
        <v>512</v>
      </c>
      <c r="D36" s="638"/>
      <c r="E36" s="350"/>
      <c r="F36" s="102"/>
      <c r="G36" s="96"/>
      <c r="H36" s="648">
        <v>3</v>
      </c>
      <c r="I36" s="649">
        <v>1</v>
      </c>
      <c r="J36" s="381" t="s">
        <v>539</v>
      </c>
      <c r="K36" s="569"/>
      <c r="L36" s="574" t="s">
        <v>544</v>
      </c>
      <c r="M36" s="575">
        <v>1</v>
      </c>
      <c r="N36" s="575">
        <v>1</v>
      </c>
      <c r="O36" s="575">
        <v>8</v>
      </c>
      <c r="P36" s="575">
        <v>8</v>
      </c>
      <c r="Q36" s="576">
        <f t="shared" si="1"/>
        <v>4.8959608323133411E-3</v>
      </c>
    </row>
    <row r="37" spans="1:17" ht="15" customHeight="1" thickTop="1" thickBot="1" x14ac:dyDescent="0.3">
      <c r="A37" s="632"/>
      <c r="B37" s="134" t="s">
        <v>44</v>
      </c>
      <c r="C37" s="135" t="s">
        <v>45</v>
      </c>
      <c r="D37" s="636"/>
      <c r="E37" s="141" t="s">
        <v>46</v>
      </c>
      <c r="F37" s="351" t="s">
        <v>511</v>
      </c>
      <c r="G37" s="96"/>
      <c r="H37" s="646">
        <v>4</v>
      </c>
      <c r="I37" s="647">
        <v>1</v>
      </c>
      <c r="J37" s="375" t="s">
        <v>540</v>
      </c>
      <c r="K37" s="569"/>
      <c r="L37" t="s">
        <v>823</v>
      </c>
      <c r="M37" s="53">
        <v>5</v>
      </c>
      <c r="N37" s="53">
        <v>5</v>
      </c>
      <c r="O37" s="53">
        <v>20</v>
      </c>
      <c r="P37" s="53">
        <v>20</v>
      </c>
      <c r="Q37" s="567">
        <f t="shared" si="1"/>
        <v>1.2239902080783354E-2</v>
      </c>
    </row>
    <row r="38" spans="1:17" ht="15" customHeight="1" thickTop="1" x14ac:dyDescent="0.25">
      <c r="A38" s="633"/>
      <c r="B38" s="637"/>
      <c r="C38" s="637"/>
      <c r="D38" s="637"/>
      <c r="E38" s="355"/>
      <c r="F38" s="103"/>
      <c r="G38" s="96"/>
      <c r="H38" s="588">
        <v>33</v>
      </c>
      <c r="I38" s="580">
        <v>70</v>
      </c>
      <c r="J38" s="169"/>
      <c r="K38" s="569">
        <v>9</v>
      </c>
      <c r="L38" s="569" t="s">
        <v>844</v>
      </c>
      <c r="M38" s="570">
        <v>1</v>
      </c>
      <c r="N38" s="570">
        <v>1</v>
      </c>
      <c r="O38" s="570">
        <v>6</v>
      </c>
      <c r="P38" s="570">
        <v>6</v>
      </c>
      <c r="Q38" s="571">
        <f t="shared" si="1"/>
        <v>3.6719706242350062E-3</v>
      </c>
    </row>
    <row r="39" spans="1:17" ht="15" customHeight="1" thickBot="1" x14ac:dyDescent="0.3">
      <c r="A39" s="629"/>
      <c r="B39" s="638" t="s">
        <v>513</v>
      </c>
      <c r="C39" s="638" t="s">
        <v>541</v>
      </c>
      <c r="D39" s="638"/>
      <c r="E39" s="350"/>
      <c r="F39" s="102"/>
      <c r="G39" s="96"/>
      <c r="H39" s="96"/>
      <c r="I39" s="96"/>
      <c r="J39" s="58"/>
      <c r="K39" s="569"/>
      <c r="L39" t="s">
        <v>528</v>
      </c>
      <c r="M39" s="53">
        <v>5</v>
      </c>
      <c r="N39" s="53">
        <v>7</v>
      </c>
      <c r="O39" s="53">
        <v>46</v>
      </c>
      <c r="P39" s="53">
        <v>46</v>
      </c>
      <c r="Q39" s="567">
        <f t="shared" si="1"/>
        <v>2.8151774785801713E-2</v>
      </c>
    </row>
    <row r="40" spans="1:17" ht="15" customHeight="1" thickTop="1" thickBot="1" x14ac:dyDescent="0.3">
      <c r="A40" s="632"/>
      <c r="B40" s="134" t="s">
        <v>163</v>
      </c>
      <c r="C40" s="135" t="s">
        <v>164</v>
      </c>
      <c r="D40" s="636"/>
      <c r="E40" s="141" t="s">
        <v>166</v>
      </c>
      <c r="F40" s="351" t="s">
        <v>513</v>
      </c>
      <c r="G40" s="96"/>
      <c r="H40" s="645" t="s">
        <v>536</v>
      </c>
      <c r="I40" s="650" t="s">
        <v>580</v>
      </c>
      <c r="J40" s="572"/>
      <c r="K40" s="569">
        <v>10</v>
      </c>
      <c r="L40" s="569" t="s">
        <v>830</v>
      </c>
      <c r="M40" s="570">
        <v>2</v>
      </c>
      <c r="N40" s="570">
        <v>2</v>
      </c>
      <c r="O40" s="570">
        <v>6</v>
      </c>
      <c r="P40" s="570">
        <v>6</v>
      </c>
      <c r="Q40" s="571">
        <f t="shared" si="1"/>
        <v>3.6719706242350062E-3</v>
      </c>
    </row>
    <row r="41" spans="1:17" ht="15" customHeight="1" thickTop="1" thickBot="1" x14ac:dyDescent="0.3">
      <c r="A41" s="632"/>
      <c r="B41" s="134" t="s">
        <v>167</v>
      </c>
      <c r="C41" s="135" t="s">
        <v>168</v>
      </c>
      <c r="D41" s="636"/>
      <c r="E41" s="141" t="s">
        <v>170</v>
      </c>
      <c r="F41" s="351" t="s">
        <v>513</v>
      </c>
      <c r="G41" s="96"/>
      <c r="H41" s="101"/>
      <c r="I41" s="101"/>
      <c r="J41" s="58"/>
      <c r="K41" s="569">
        <v>11</v>
      </c>
      <c r="L41" s="569" t="s">
        <v>828</v>
      </c>
      <c r="M41" s="570">
        <v>1</v>
      </c>
      <c r="N41" s="570">
        <v>1</v>
      </c>
      <c r="O41" s="570">
        <v>7</v>
      </c>
      <c r="P41" s="570">
        <v>7</v>
      </c>
      <c r="Q41" s="571">
        <f t="shared" si="1"/>
        <v>4.2839657282741734E-3</v>
      </c>
    </row>
    <row r="42" spans="1:17" ht="15" customHeight="1" thickTop="1" thickBot="1" x14ac:dyDescent="0.3">
      <c r="A42" s="632"/>
      <c r="B42" s="134" t="s">
        <v>167</v>
      </c>
      <c r="C42" s="135" t="s">
        <v>17</v>
      </c>
      <c r="D42" s="636"/>
      <c r="E42" s="141" t="s">
        <v>182</v>
      </c>
      <c r="F42" s="351" t="s">
        <v>513</v>
      </c>
      <c r="G42" s="96"/>
      <c r="H42" s="101"/>
      <c r="I42" s="101"/>
      <c r="J42" s="58"/>
      <c r="K42" s="569"/>
      <c r="L42" t="s">
        <v>546</v>
      </c>
      <c r="M42" s="53">
        <v>1</v>
      </c>
      <c r="N42" s="53">
        <v>1</v>
      </c>
      <c r="O42" s="53">
        <v>9</v>
      </c>
      <c r="P42" s="53">
        <v>9</v>
      </c>
      <c r="Q42" s="567">
        <f t="shared" si="1"/>
        <v>5.5079559363525096E-3</v>
      </c>
    </row>
    <row r="43" spans="1:17" ht="15" customHeight="1" thickTop="1" thickBot="1" x14ac:dyDescent="0.3">
      <c r="A43" s="632"/>
      <c r="B43" s="134" t="s">
        <v>191</v>
      </c>
      <c r="C43" s="135" t="s">
        <v>82</v>
      </c>
      <c r="D43" s="636"/>
      <c r="E43" s="141" t="s">
        <v>193</v>
      </c>
      <c r="F43" s="351" t="s">
        <v>513</v>
      </c>
      <c r="G43" s="96"/>
      <c r="H43" s="101"/>
      <c r="I43" s="101"/>
      <c r="J43" s="58"/>
      <c r="K43" s="569">
        <v>12</v>
      </c>
      <c r="L43" s="569" t="s">
        <v>822</v>
      </c>
      <c r="M43" s="570">
        <v>5</v>
      </c>
      <c r="N43" s="570">
        <v>4</v>
      </c>
      <c r="O43" s="570">
        <v>21</v>
      </c>
      <c r="P43" s="570">
        <v>21</v>
      </c>
      <c r="Q43" s="571">
        <f t="shared" si="1"/>
        <v>1.2851897184822521E-2</v>
      </c>
    </row>
    <row r="44" spans="1:17" ht="15" customHeight="1" thickTop="1" thickBot="1" x14ac:dyDescent="0.3">
      <c r="A44" s="632"/>
      <c r="B44" s="134" t="s">
        <v>196</v>
      </c>
      <c r="C44" s="135" t="s">
        <v>122</v>
      </c>
      <c r="D44" s="636"/>
      <c r="E44" s="141" t="s">
        <v>198</v>
      </c>
      <c r="F44" s="351" t="s">
        <v>513</v>
      </c>
      <c r="G44" s="96"/>
      <c r="H44" s="101"/>
      <c r="I44" s="101"/>
      <c r="J44" s="58"/>
      <c r="K44" s="569"/>
      <c r="L44" s="574" t="s">
        <v>532</v>
      </c>
      <c r="M44" s="575">
        <v>3</v>
      </c>
      <c r="N44" s="575">
        <v>1</v>
      </c>
      <c r="O44" s="575">
        <v>5</v>
      </c>
      <c r="P44" s="575">
        <v>5</v>
      </c>
      <c r="Q44" s="576">
        <f t="shared" si="1"/>
        <v>3.0599755201958386E-3</v>
      </c>
    </row>
    <row r="45" spans="1:17" ht="15" customHeight="1" thickTop="1" thickBot="1" x14ac:dyDescent="0.3">
      <c r="A45" s="632"/>
      <c r="B45" s="134" t="s">
        <v>202</v>
      </c>
      <c r="C45" s="135" t="s">
        <v>45</v>
      </c>
      <c r="D45" s="636"/>
      <c r="E45" s="141" t="s">
        <v>204</v>
      </c>
      <c r="F45" s="351" t="s">
        <v>513</v>
      </c>
      <c r="G45" s="96"/>
      <c r="H45" s="101"/>
      <c r="I45" s="101"/>
      <c r="J45" s="58"/>
      <c r="K45" s="569">
        <v>13</v>
      </c>
      <c r="L45" s="569" t="s">
        <v>833</v>
      </c>
      <c r="M45" s="570">
        <v>1</v>
      </c>
      <c r="N45" s="570">
        <v>1</v>
      </c>
      <c r="O45" s="570">
        <v>4</v>
      </c>
      <c r="P45" s="570">
        <v>4</v>
      </c>
      <c r="Q45" s="571">
        <f t="shared" si="1"/>
        <v>2.4479804161566705E-3</v>
      </c>
    </row>
    <row r="46" spans="1:17" ht="15" customHeight="1" thickTop="1" thickBot="1" x14ac:dyDescent="0.3">
      <c r="A46" s="632"/>
      <c r="B46" s="134" t="s">
        <v>291</v>
      </c>
      <c r="C46" s="135" t="s">
        <v>17</v>
      </c>
      <c r="D46" s="636"/>
      <c r="E46" s="141" t="s">
        <v>292</v>
      </c>
      <c r="F46" s="351" t="s">
        <v>513</v>
      </c>
      <c r="G46" s="96"/>
      <c r="H46" s="101"/>
      <c r="I46" s="101"/>
      <c r="J46" s="58"/>
      <c r="K46" s="569">
        <v>14</v>
      </c>
      <c r="L46" s="569" t="s">
        <v>834</v>
      </c>
      <c r="M46" s="570">
        <v>1</v>
      </c>
      <c r="N46" s="570">
        <v>2</v>
      </c>
      <c r="O46" s="570">
        <v>10</v>
      </c>
      <c r="P46" s="570">
        <v>10</v>
      </c>
      <c r="Q46" s="571">
        <f t="shared" si="1"/>
        <v>6.1199510403916772E-3</v>
      </c>
    </row>
    <row r="47" spans="1:17" ht="15" customHeight="1" thickTop="1" thickBot="1" x14ac:dyDescent="0.3">
      <c r="A47" s="632"/>
      <c r="B47" s="134" t="s">
        <v>338</v>
      </c>
      <c r="C47" s="135" t="s">
        <v>17</v>
      </c>
      <c r="D47" s="636"/>
      <c r="E47" s="352" t="s">
        <v>340</v>
      </c>
      <c r="F47" s="351" t="s">
        <v>513</v>
      </c>
      <c r="G47" s="96"/>
      <c r="H47" s="101"/>
      <c r="I47" s="101"/>
      <c r="J47" s="58"/>
      <c r="K47" s="569"/>
      <c r="L47" t="s">
        <v>533</v>
      </c>
      <c r="M47" s="53">
        <v>2</v>
      </c>
      <c r="N47" s="53">
        <v>3</v>
      </c>
      <c r="O47" s="53">
        <v>10</v>
      </c>
      <c r="P47" s="53">
        <v>10</v>
      </c>
      <c r="Q47" s="567">
        <f t="shared" si="1"/>
        <v>6.1199510403916772E-3</v>
      </c>
    </row>
    <row r="48" spans="1:17" ht="15" customHeight="1" thickTop="1" x14ac:dyDescent="0.25">
      <c r="A48" s="633"/>
      <c r="B48" s="637"/>
      <c r="C48" s="637"/>
      <c r="D48" s="637"/>
      <c r="E48" s="353"/>
      <c r="F48" s="103"/>
      <c r="G48" s="96"/>
      <c r="H48" s="101"/>
      <c r="I48" s="101"/>
      <c r="J48" s="58"/>
      <c r="K48" s="569">
        <v>15</v>
      </c>
      <c r="L48" s="569" t="s">
        <v>827</v>
      </c>
      <c r="M48" s="570">
        <v>2</v>
      </c>
      <c r="N48" s="570">
        <v>2</v>
      </c>
      <c r="O48" s="570">
        <v>9</v>
      </c>
      <c r="P48" s="570">
        <v>9</v>
      </c>
      <c r="Q48" s="571">
        <f t="shared" si="1"/>
        <v>5.5079559363525096E-3</v>
      </c>
    </row>
    <row r="49" spans="1:21" ht="15" customHeight="1" thickBot="1" x14ac:dyDescent="0.3">
      <c r="A49" s="629"/>
      <c r="B49" s="638" t="s">
        <v>514</v>
      </c>
      <c r="C49" s="638" t="s">
        <v>512</v>
      </c>
      <c r="D49" s="638"/>
      <c r="E49" s="354"/>
      <c r="F49" s="102"/>
      <c r="G49" s="96"/>
      <c r="H49" s="101"/>
      <c r="I49" s="101"/>
      <c r="J49" s="58"/>
      <c r="K49" s="569">
        <v>16</v>
      </c>
      <c r="L49" s="569" t="s">
        <v>817</v>
      </c>
      <c r="M49" s="570">
        <v>6</v>
      </c>
      <c r="N49" s="570">
        <v>5</v>
      </c>
      <c r="O49" s="570">
        <v>37</v>
      </c>
      <c r="P49" s="570">
        <v>37</v>
      </c>
      <c r="Q49" s="571">
        <f t="shared" si="1"/>
        <v>2.2643818849449205E-2</v>
      </c>
    </row>
    <row r="50" spans="1:21" ht="15" customHeight="1" thickTop="1" thickBot="1" x14ac:dyDescent="0.3">
      <c r="A50" s="632"/>
      <c r="B50" s="134" t="s">
        <v>116</v>
      </c>
      <c r="C50" s="135" t="s">
        <v>122</v>
      </c>
      <c r="D50" s="636"/>
      <c r="E50" s="141" t="s">
        <v>124</v>
      </c>
      <c r="F50" s="351" t="s">
        <v>514</v>
      </c>
      <c r="G50" s="96"/>
      <c r="H50" s="101"/>
      <c r="I50" s="101"/>
      <c r="J50" s="58"/>
      <c r="K50" s="569"/>
      <c r="L50" t="s">
        <v>534</v>
      </c>
      <c r="M50" s="53">
        <v>13</v>
      </c>
      <c r="N50" s="53">
        <v>16</v>
      </c>
      <c r="O50" s="53">
        <v>61</v>
      </c>
      <c r="P50" s="53">
        <v>61</v>
      </c>
      <c r="Q50" s="567">
        <f t="shared" si="1"/>
        <v>3.7331701346389232E-2</v>
      </c>
    </row>
    <row r="51" spans="1:21" ht="15" customHeight="1" thickTop="1" x14ac:dyDescent="0.25">
      <c r="A51" s="633"/>
      <c r="B51" s="637"/>
      <c r="C51" s="637"/>
      <c r="D51" s="637"/>
      <c r="E51" s="355"/>
      <c r="F51" s="103"/>
      <c r="G51" s="96"/>
      <c r="H51" s="101"/>
      <c r="I51" s="101"/>
      <c r="J51" s="58"/>
      <c r="K51" s="569"/>
      <c r="L51" t="s">
        <v>535</v>
      </c>
      <c r="M51" s="53">
        <v>8</v>
      </c>
      <c r="N51" s="53">
        <v>6</v>
      </c>
      <c r="O51" s="53">
        <v>32</v>
      </c>
      <c r="P51" s="53">
        <v>32</v>
      </c>
      <c r="Q51" s="567">
        <f t="shared" si="1"/>
        <v>1.9583843329253364E-2</v>
      </c>
    </row>
    <row r="52" spans="1:21" ht="15" customHeight="1" thickBot="1" x14ac:dyDescent="0.3">
      <c r="A52" s="629"/>
      <c r="B52" s="638" t="s">
        <v>515</v>
      </c>
      <c r="C52" s="638" t="s">
        <v>512</v>
      </c>
      <c r="D52" s="638"/>
      <c r="E52" s="350"/>
      <c r="F52" s="102"/>
      <c r="G52" s="96"/>
      <c r="H52" s="101"/>
      <c r="I52" s="101"/>
      <c r="J52" s="58"/>
      <c r="K52" s="569">
        <v>17</v>
      </c>
      <c r="L52" s="569" t="s">
        <v>818</v>
      </c>
      <c r="M52" s="570">
        <v>10</v>
      </c>
      <c r="N52" s="570">
        <v>11</v>
      </c>
      <c r="O52" s="570">
        <v>37</v>
      </c>
      <c r="P52" s="570">
        <v>37</v>
      </c>
      <c r="Q52" s="571">
        <f t="shared" si="1"/>
        <v>2.2643818849449205E-2</v>
      </c>
    </row>
    <row r="53" spans="1:21" ht="15" customHeight="1" thickTop="1" thickBot="1" x14ac:dyDescent="0.3">
      <c r="A53" s="632"/>
      <c r="B53" s="134" t="s">
        <v>88</v>
      </c>
      <c r="C53" s="135" t="s">
        <v>187</v>
      </c>
      <c r="D53" s="636"/>
      <c r="E53" s="141" t="s">
        <v>90</v>
      </c>
      <c r="F53" s="351" t="s">
        <v>515</v>
      </c>
      <c r="G53" s="96"/>
      <c r="H53" s="101"/>
      <c r="I53" s="101"/>
      <c r="J53" s="58"/>
      <c r="L53" s="92" t="s">
        <v>836</v>
      </c>
      <c r="M53" s="150">
        <v>258</v>
      </c>
      <c r="N53" s="150">
        <v>322</v>
      </c>
      <c r="O53" s="150">
        <v>1432</v>
      </c>
      <c r="P53" s="150">
        <v>1432</v>
      </c>
      <c r="Q53" s="568">
        <f t="shared" si="0"/>
        <v>0.87637698898408811</v>
      </c>
    </row>
    <row r="54" spans="1:21" ht="15" customHeight="1" thickTop="1" x14ac:dyDescent="0.25">
      <c r="A54" s="633"/>
      <c r="B54" s="637"/>
      <c r="C54" s="637"/>
      <c r="D54" s="637"/>
      <c r="E54" s="355"/>
      <c r="F54" s="103"/>
      <c r="G54" s="96"/>
      <c r="H54" s="101"/>
      <c r="I54" s="101"/>
      <c r="J54" s="58"/>
      <c r="L54" s="593" t="s">
        <v>840</v>
      </c>
      <c r="M54" s="594">
        <v>308</v>
      </c>
      <c r="N54" s="594">
        <v>381</v>
      </c>
      <c r="O54" s="594">
        <v>1634</v>
      </c>
      <c r="P54" s="595">
        <v>1634</v>
      </c>
      <c r="Q54" s="596">
        <f t="shared" si="0"/>
        <v>1</v>
      </c>
      <c r="R54" s="495"/>
    </row>
    <row r="55" spans="1:21" ht="15" customHeight="1" thickBot="1" x14ac:dyDescent="0.3">
      <c r="A55" s="629"/>
      <c r="B55" s="638" t="s">
        <v>517</v>
      </c>
      <c r="C55" s="638" t="s">
        <v>512</v>
      </c>
      <c r="D55" s="638"/>
      <c r="E55" s="350"/>
      <c r="F55" s="102"/>
      <c r="G55" s="96"/>
      <c r="H55" s="101"/>
      <c r="I55" s="101"/>
      <c r="J55" s="58"/>
      <c r="L55" s="569" t="s">
        <v>845</v>
      </c>
    </row>
    <row r="56" spans="1:21" ht="15" customHeight="1" thickTop="1" thickBot="1" x14ac:dyDescent="0.3">
      <c r="A56" s="632"/>
      <c r="B56" s="134" t="s">
        <v>27</v>
      </c>
      <c r="C56" s="135" t="s">
        <v>28</v>
      </c>
      <c r="D56" s="636"/>
      <c r="E56" s="141" t="s">
        <v>30</v>
      </c>
      <c r="F56" s="351" t="s">
        <v>517</v>
      </c>
      <c r="G56" s="96"/>
      <c r="H56" s="101"/>
      <c r="I56" s="101"/>
      <c r="J56" s="58"/>
    </row>
    <row r="57" spans="1:21" ht="15" customHeight="1" thickTop="1" x14ac:dyDescent="0.25">
      <c r="A57" s="633"/>
      <c r="B57" s="637"/>
      <c r="C57" s="637"/>
      <c r="D57" s="637"/>
      <c r="E57" s="355"/>
      <c r="F57" s="103"/>
      <c r="G57" s="96"/>
      <c r="H57" s="101"/>
      <c r="I57" s="101"/>
      <c r="J57" s="58"/>
      <c r="L57" s="521" t="s">
        <v>843</v>
      </c>
      <c r="M57" s="577"/>
      <c r="N57" s="577"/>
      <c r="O57" s="577"/>
      <c r="P57" s="577"/>
      <c r="Q57" s="521"/>
      <c r="R57" s="521"/>
      <c r="S57" s="590"/>
      <c r="T57" s="590"/>
      <c r="U57" s="597"/>
    </row>
    <row r="58" spans="1:21" ht="15" customHeight="1" thickBot="1" x14ac:dyDescent="0.3">
      <c r="A58" s="629"/>
      <c r="B58" s="638" t="s">
        <v>518</v>
      </c>
      <c r="C58" s="638" t="s">
        <v>512</v>
      </c>
      <c r="D58" s="638"/>
      <c r="E58" s="350"/>
      <c r="F58" s="102"/>
      <c r="G58" s="96"/>
      <c r="H58" s="101"/>
      <c r="I58" s="101"/>
      <c r="J58" s="58"/>
      <c r="L58" s="589" t="s">
        <v>801</v>
      </c>
      <c r="M58" s="577"/>
      <c r="N58" s="577"/>
      <c r="O58" s="577"/>
      <c r="P58" s="577"/>
      <c r="Q58" s="521"/>
      <c r="R58" s="521"/>
      <c r="S58" s="590"/>
      <c r="T58" s="590"/>
      <c r="U58" s="597"/>
    </row>
    <row r="59" spans="1:21" ht="15" customHeight="1" thickTop="1" thickBot="1" x14ac:dyDescent="0.3">
      <c r="A59" s="632"/>
      <c r="B59" s="134" t="s">
        <v>212</v>
      </c>
      <c r="C59" s="135" t="s">
        <v>17</v>
      </c>
      <c r="D59" s="636"/>
      <c r="E59" s="141" t="s">
        <v>214</v>
      </c>
      <c r="F59" s="351" t="s">
        <v>518</v>
      </c>
      <c r="G59" s="96"/>
      <c r="H59" s="101"/>
      <c r="I59" s="101"/>
      <c r="J59" s="58"/>
      <c r="L59" s="591" t="s">
        <v>802</v>
      </c>
      <c r="M59" s="577" t="s">
        <v>803</v>
      </c>
      <c r="N59" s="577" t="s">
        <v>804</v>
      </c>
      <c r="O59" s="577" t="s">
        <v>805</v>
      </c>
      <c r="P59" s="577" t="s">
        <v>806</v>
      </c>
      <c r="Q59" s="521"/>
      <c r="R59" s="521"/>
      <c r="S59" s="592" t="s">
        <v>846</v>
      </c>
      <c r="T59" s="590"/>
      <c r="U59" s="597"/>
    </row>
    <row r="60" spans="1:21" ht="15" customHeight="1" thickTop="1" x14ac:dyDescent="0.25">
      <c r="A60" s="633"/>
      <c r="B60" s="637"/>
      <c r="C60" s="637"/>
      <c r="D60" s="637"/>
      <c r="E60" s="355"/>
      <c r="F60" s="103"/>
      <c r="G60" s="96"/>
      <c r="H60" s="101"/>
      <c r="I60" s="101"/>
      <c r="J60" s="58"/>
      <c r="L60" s="564" t="s">
        <v>809</v>
      </c>
      <c r="M60" s="565"/>
      <c r="N60" s="565"/>
      <c r="O60" s="565"/>
      <c r="P60" s="566"/>
      <c r="Q60" s="552" t="s">
        <v>588</v>
      </c>
      <c r="S60" s="551" t="s">
        <v>838</v>
      </c>
      <c r="T60" s="551" t="s">
        <v>839</v>
      </c>
      <c r="U60" s="554" t="s">
        <v>394</v>
      </c>
    </row>
    <row r="61" spans="1:21" ht="15" customHeight="1" thickBot="1" x14ac:dyDescent="0.3">
      <c r="A61" s="629"/>
      <c r="B61" s="638" t="s">
        <v>519</v>
      </c>
      <c r="C61" s="638" t="s">
        <v>516</v>
      </c>
      <c r="D61" s="638"/>
      <c r="E61" s="350"/>
      <c r="F61" s="102"/>
      <c r="G61" s="96"/>
      <c r="H61" s="101"/>
      <c r="I61" s="101"/>
      <c r="J61" s="58"/>
      <c r="L61" s="35" t="s">
        <v>503</v>
      </c>
      <c r="M61" s="53">
        <v>50</v>
      </c>
      <c r="N61" s="53">
        <v>59</v>
      </c>
      <c r="O61" s="53">
        <v>202</v>
      </c>
      <c r="P61" s="53">
        <v>202</v>
      </c>
      <c r="Q61" s="567">
        <f>P61/1634</f>
        <v>0.12362301101591187</v>
      </c>
      <c r="S61" s="551">
        <v>1</v>
      </c>
      <c r="T61" s="551">
        <v>202</v>
      </c>
      <c r="U61" s="495">
        <f>T61-S61+1</f>
        <v>202</v>
      </c>
    </row>
    <row r="62" spans="1:21" ht="15" customHeight="1" thickTop="1" thickBot="1" x14ac:dyDescent="0.3">
      <c r="A62" s="632"/>
      <c r="B62" s="134" t="s">
        <v>76</v>
      </c>
      <c r="C62" s="135" t="s">
        <v>45</v>
      </c>
      <c r="D62" s="636"/>
      <c r="E62" s="141" t="s">
        <v>78</v>
      </c>
      <c r="F62" s="351" t="s">
        <v>519</v>
      </c>
      <c r="G62" s="96"/>
      <c r="H62" s="101"/>
      <c r="I62" s="101"/>
      <c r="J62" s="58"/>
      <c r="L62" s="92" t="s">
        <v>807</v>
      </c>
      <c r="M62" s="150"/>
      <c r="N62" s="150"/>
      <c r="O62" s="150"/>
      <c r="P62" s="150"/>
      <c r="Q62" s="567"/>
    </row>
    <row r="63" spans="1:21" ht="15" customHeight="1" thickTop="1" thickBot="1" x14ac:dyDescent="0.3">
      <c r="A63" s="632"/>
      <c r="B63" s="134" t="s">
        <v>299</v>
      </c>
      <c r="C63" s="135" t="s">
        <v>17</v>
      </c>
      <c r="D63" s="636"/>
      <c r="E63" s="141" t="s">
        <v>300</v>
      </c>
      <c r="F63" s="351" t="s">
        <v>519</v>
      </c>
      <c r="G63" s="96"/>
      <c r="H63" s="101"/>
      <c r="I63" s="101"/>
      <c r="J63" s="58"/>
      <c r="L63" s="92" t="s">
        <v>808</v>
      </c>
      <c r="M63" s="150">
        <v>50</v>
      </c>
      <c r="N63" s="150">
        <v>59</v>
      </c>
      <c r="O63" s="150">
        <v>202</v>
      </c>
      <c r="P63" s="150">
        <v>202</v>
      </c>
      <c r="Q63" s="568">
        <f t="shared" ref="Q63:Q110" si="2">P63/1634</f>
        <v>0.12362301101591187</v>
      </c>
    </row>
    <row r="64" spans="1:21" ht="15" customHeight="1" thickTop="1" x14ac:dyDescent="0.25">
      <c r="A64" s="633"/>
      <c r="B64" s="637"/>
      <c r="C64" s="637"/>
      <c r="D64" s="637"/>
      <c r="E64" s="355"/>
      <c r="F64" s="103"/>
      <c r="G64" s="96"/>
      <c r="H64" s="101"/>
      <c r="I64" s="101"/>
      <c r="J64" s="58"/>
      <c r="L64" s="556" t="s">
        <v>810</v>
      </c>
      <c r="M64" s="557"/>
      <c r="N64" s="558"/>
      <c r="O64" s="558"/>
      <c r="P64" s="559"/>
      <c r="Q64" s="567"/>
    </row>
    <row r="65" spans="1:21" ht="15" customHeight="1" thickBot="1" x14ac:dyDescent="0.3">
      <c r="A65" s="629"/>
      <c r="B65" s="638" t="s">
        <v>520</v>
      </c>
      <c r="C65" s="638" t="s">
        <v>516</v>
      </c>
      <c r="D65" s="638"/>
      <c r="E65" s="350"/>
      <c r="F65" s="102"/>
      <c r="G65" s="96"/>
      <c r="H65" s="101"/>
      <c r="I65" s="101"/>
      <c r="J65" s="58"/>
      <c r="L65" s="560" t="s">
        <v>811</v>
      </c>
      <c r="M65" s="561"/>
      <c r="N65" s="562"/>
      <c r="O65" s="562"/>
      <c r="P65" s="563"/>
      <c r="Q65" s="567"/>
    </row>
    <row r="66" spans="1:21" ht="15" customHeight="1" thickTop="1" thickBot="1" x14ac:dyDescent="0.3">
      <c r="A66" s="632"/>
      <c r="B66" s="134" t="s">
        <v>64</v>
      </c>
      <c r="C66" s="135" t="s">
        <v>65</v>
      </c>
      <c r="D66" s="636"/>
      <c r="E66" s="141" t="s">
        <v>68</v>
      </c>
      <c r="F66" s="351" t="s">
        <v>520</v>
      </c>
      <c r="G66" s="96"/>
      <c r="H66" s="101"/>
      <c r="I66" s="101"/>
      <c r="J66" s="58"/>
      <c r="L66" s="35" t="s">
        <v>513</v>
      </c>
      <c r="M66" s="53">
        <v>46</v>
      </c>
      <c r="N66" s="53">
        <v>65</v>
      </c>
      <c r="O66" s="53">
        <v>242</v>
      </c>
      <c r="P66" s="53">
        <v>242</v>
      </c>
      <c r="Q66" s="567">
        <f t="shared" si="2"/>
        <v>0.14810281517747859</v>
      </c>
      <c r="S66" s="551">
        <v>203</v>
      </c>
      <c r="T66" s="551">
        <v>442</v>
      </c>
      <c r="U66" s="495">
        <f t="shared" ref="U66:U108" si="3">T66-S66+1</f>
        <v>240</v>
      </c>
    </row>
    <row r="67" spans="1:21" ht="15" customHeight="1" thickTop="1" thickBot="1" x14ac:dyDescent="0.3">
      <c r="A67" s="632"/>
      <c r="B67" s="134" t="s">
        <v>64</v>
      </c>
      <c r="C67" s="135" t="s">
        <v>28</v>
      </c>
      <c r="D67" s="636"/>
      <c r="E67" s="141" t="s">
        <v>73</v>
      </c>
      <c r="F67" s="351" t="s">
        <v>520</v>
      </c>
      <c r="G67" s="96"/>
      <c r="H67" s="101"/>
      <c r="I67" s="101"/>
      <c r="J67" s="58"/>
      <c r="L67" s="35" t="s">
        <v>812</v>
      </c>
      <c r="M67" s="53">
        <v>27</v>
      </c>
      <c r="N67" s="53">
        <v>45</v>
      </c>
      <c r="O67" s="53">
        <v>162</v>
      </c>
      <c r="P67" s="53">
        <v>162</v>
      </c>
      <c r="Q67" s="567">
        <f t="shared" si="2"/>
        <v>9.9143206854345162E-2</v>
      </c>
      <c r="S67" s="551">
        <v>443</v>
      </c>
      <c r="T67" s="551">
        <v>604</v>
      </c>
      <c r="U67" s="495">
        <f t="shared" si="3"/>
        <v>162</v>
      </c>
    </row>
    <row r="68" spans="1:21" ht="15" customHeight="1" thickTop="1" x14ac:dyDescent="0.25">
      <c r="A68" s="633"/>
      <c r="B68" s="637"/>
      <c r="C68" s="637"/>
      <c r="D68" s="637"/>
      <c r="E68" s="355"/>
      <c r="F68" s="103"/>
      <c r="G68" s="96"/>
      <c r="H68" s="101"/>
      <c r="I68" s="101"/>
      <c r="J68" s="58"/>
      <c r="L68" s="35" t="s">
        <v>813</v>
      </c>
      <c r="M68" s="53">
        <v>22</v>
      </c>
      <c r="N68" s="53">
        <v>42</v>
      </c>
      <c r="O68" s="53">
        <v>160</v>
      </c>
      <c r="P68" s="53">
        <v>160</v>
      </c>
      <c r="Q68" s="567">
        <f t="shared" si="2"/>
        <v>9.7919216646266835E-2</v>
      </c>
      <c r="S68" s="551">
        <v>605</v>
      </c>
      <c r="T68" s="551">
        <v>764</v>
      </c>
      <c r="U68" s="495">
        <f t="shared" si="3"/>
        <v>160</v>
      </c>
    </row>
    <row r="69" spans="1:21" ht="15" customHeight="1" thickBot="1" x14ac:dyDescent="0.3">
      <c r="A69" s="629"/>
      <c r="B69" s="638" t="s">
        <v>521</v>
      </c>
      <c r="C69" s="638" t="s">
        <v>512</v>
      </c>
      <c r="D69" s="638"/>
      <c r="E69" s="350"/>
      <c r="F69" s="102"/>
      <c r="G69" s="96"/>
      <c r="H69" s="101"/>
      <c r="I69" s="101"/>
      <c r="J69" s="58"/>
      <c r="L69" s="35" t="s">
        <v>506</v>
      </c>
      <c r="M69" s="53">
        <v>9</v>
      </c>
      <c r="N69" s="53">
        <v>13</v>
      </c>
      <c r="O69" s="53">
        <v>67</v>
      </c>
      <c r="P69" s="53">
        <v>67</v>
      </c>
      <c r="Q69" s="567">
        <f t="shared" si="2"/>
        <v>4.1003671970624232E-2</v>
      </c>
      <c r="S69" s="551">
        <v>765</v>
      </c>
      <c r="T69" s="551">
        <v>831</v>
      </c>
      <c r="U69" s="495">
        <f t="shared" si="3"/>
        <v>67</v>
      </c>
    </row>
    <row r="70" spans="1:21" ht="15" customHeight="1" thickTop="1" thickBot="1" x14ac:dyDescent="0.3">
      <c r="A70" s="632"/>
      <c r="B70" s="134" t="s">
        <v>55</v>
      </c>
      <c r="C70" s="135" t="s">
        <v>56</v>
      </c>
      <c r="D70" s="636"/>
      <c r="E70" s="141" t="s">
        <v>59</v>
      </c>
      <c r="F70" s="351" t="s">
        <v>521</v>
      </c>
      <c r="G70" s="96"/>
      <c r="H70" s="101"/>
      <c r="I70" s="101"/>
      <c r="J70" s="58"/>
      <c r="L70" s="35" t="s">
        <v>814</v>
      </c>
      <c r="M70" s="53">
        <v>13</v>
      </c>
      <c r="N70" s="53">
        <v>16</v>
      </c>
      <c r="O70" s="53">
        <v>61</v>
      </c>
      <c r="P70" s="53">
        <v>61</v>
      </c>
      <c r="Q70" s="567">
        <f t="shared" si="2"/>
        <v>3.7331701346389232E-2</v>
      </c>
      <c r="S70" s="551">
        <v>832</v>
      </c>
      <c r="T70" s="551">
        <v>892</v>
      </c>
      <c r="U70" s="495">
        <f t="shared" si="3"/>
        <v>61</v>
      </c>
    </row>
    <row r="71" spans="1:21" ht="15" customHeight="1" thickTop="1" x14ac:dyDescent="0.25">
      <c r="A71" s="632"/>
      <c r="B71" s="636"/>
      <c r="C71" s="636"/>
      <c r="D71" s="636"/>
      <c r="E71" s="141"/>
      <c r="F71" s="351"/>
      <c r="G71" s="96"/>
      <c r="H71" s="101"/>
      <c r="I71" s="101"/>
      <c r="J71" s="58"/>
      <c r="L71" s="35" t="s">
        <v>528</v>
      </c>
      <c r="M71" s="53">
        <v>5</v>
      </c>
      <c r="N71" s="53">
        <v>7</v>
      </c>
      <c r="O71" s="53">
        <v>46</v>
      </c>
      <c r="P71" s="53">
        <v>46</v>
      </c>
      <c r="Q71" s="567">
        <f t="shared" si="2"/>
        <v>2.8151774785801713E-2</v>
      </c>
      <c r="S71" s="551">
        <v>893</v>
      </c>
      <c r="T71" s="551">
        <v>938</v>
      </c>
      <c r="U71" s="495">
        <f t="shared" si="3"/>
        <v>46</v>
      </c>
    </row>
    <row r="72" spans="1:21" ht="15" customHeight="1" x14ac:dyDescent="0.25">
      <c r="A72" s="629"/>
      <c r="B72" s="638" t="s">
        <v>522</v>
      </c>
      <c r="C72" s="638" t="s">
        <v>512</v>
      </c>
      <c r="D72" s="638"/>
      <c r="E72" s="350"/>
      <c r="F72" s="102"/>
      <c r="G72" s="96"/>
      <c r="H72" s="101"/>
      <c r="I72" s="101"/>
      <c r="J72" s="58"/>
      <c r="L72" s="35" t="s">
        <v>815</v>
      </c>
      <c r="M72" s="53">
        <v>5</v>
      </c>
      <c r="N72" s="53">
        <v>11</v>
      </c>
      <c r="O72" s="53">
        <v>43</v>
      </c>
      <c r="P72" s="53">
        <v>43</v>
      </c>
      <c r="Q72" s="567">
        <f t="shared" si="2"/>
        <v>2.6315789473684209E-2</v>
      </c>
      <c r="S72" s="551">
        <v>939</v>
      </c>
      <c r="T72" s="551">
        <v>981</v>
      </c>
      <c r="U72" s="495">
        <f t="shared" si="3"/>
        <v>43</v>
      </c>
    </row>
    <row r="73" spans="1:21" ht="15" customHeight="1" x14ac:dyDescent="0.25">
      <c r="A73" s="632"/>
      <c r="B73" s="573" t="s">
        <v>132</v>
      </c>
      <c r="C73" s="573" t="s">
        <v>82</v>
      </c>
      <c r="D73" s="636"/>
      <c r="E73" s="141" t="s">
        <v>134</v>
      </c>
      <c r="F73" s="351" t="s">
        <v>522</v>
      </c>
      <c r="G73" s="96"/>
      <c r="H73" s="101"/>
      <c r="I73" s="101"/>
      <c r="J73" s="58"/>
      <c r="L73" s="35" t="s">
        <v>816</v>
      </c>
      <c r="M73" s="53">
        <v>6</v>
      </c>
      <c r="N73" s="53">
        <v>5</v>
      </c>
      <c r="O73" s="53">
        <v>40</v>
      </c>
      <c r="P73" s="53">
        <v>40</v>
      </c>
      <c r="Q73" s="567">
        <f t="shared" si="2"/>
        <v>2.4479804161566709E-2</v>
      </c>
      <c r="S73" s="551">
        <v>982</v>
      </c>
      <c r="T73" s="551">
        <v>1021</v>
      </c>
      <c r="U73" s="495">
        <f t="shared" si="3"/>
        <v>40</v>
      </c>
    </row>
    <row r="74" spans="1:21" ht="15" customHeight="1" x14ac:dyDescent="0.25">
      <c r="A74" s="635"/>
      <c r="B74" s="637"/>
      <c r="C74" s="637"/>
      <c r="D74" s="637"/>
      <c r="E74" s="355"/>
      <c r="F74" s="103"/>
      <c r="G74" s="96"/>
      <c r="H74" s="101"/>
      <c r="I74" s="101"/>
      <c r="J74" s="58"/>
      <c r="L74" s="35" t="s">
        <v>524</v>
      </c>
      <c r="M74" s="53">
        <v>6</v>
      </c>
      <c r="N74" s="53">
        <v>6</v>
      </c>
      <c r="O74" s="53">
        <v>38</v>
      </c>
      <c r="P74" s="53">
        <v>38</v>
      </c>
      <c r="Q74" s="567">
        <f t="shared" si="2"/>
        <v>2.3255813953488372E-2</v>
      </c>
      <c r="S74" s="551">
        <v>1022</v>
      </c>
      <c r="T74" s="551">
        <v>1059</v>
      </c>
      <c r="U74" s="495">
        <f t="shared" si="3"/>
        <v>38</v>
      </c>
    </row>
    <row r="75" spans="1:21" ht="15" customHeight="1" thickBot="1" x14ac:dyDescent="0.3">
      <c r="A75" s="632"/>
      <c r="B75" s="636" t="s">
        <v>523</v>
      </c>
      <c r="C75" s="636" t="s">
        <v>531</v>
      </c>
      <c r="D75" s="636"/>
      <c r="E75" s="141"/>
      <c r="F75" s="351"/>
      <c r="G75" s="96"/>
      <c r="H75" s="101"/>
      <c r="I75" s="58"/>
      <c r="J75" s="18"/>
      <c r="L75" s="35" t="s">
        <v>817</v>
      </c>
      <c r="M75" s="53">
        <v>6</v>
      </c>
      <c r="N75" s="53">
        <v>5</v>
      </c>
      <c r="O75" s="53">
        <v>37</v>
      </c>
      <c r="P75" s="53">
        <v>37</v>
      </c>
      <c r="Q75" s="567">
        <f t="shared" si="2"/>
        <v>2.2643818849449205E-2</v>
      </c>
      <c r="S75" s="551">
        <v>1060</v>
      </c>
      <c r="T75" s="551">
        <v>1096</v>
      </c>
      <c r="U75" s="495">
        <f t="shared" si="3"/>
        <v>37</v>
      </c>
    </row>
    <row r="76" spans="1:21" ht="15" customHeight="1" thickTop="1" thickBot="1" x14ac:dyDescent="0.3">
      <c r="A76" s="632"/>
      <c r="B76" s="134" t="s">
        <v>16</v>
      </c>
      <c r="C76" s="135" t="s">
        <v>17</v>
      </c>
      <c r="D76" s="636"/>
      <c r="E76" s="141" t="s">
        <v>22</v>
      </c>
      <c r="F76" s="351" t="s">
        <v>523</v>
      </c>
      <c r="G76" s="96"/>
      <c r="H76" s="101"/>
      <c r="I76" s="58"/>
      <c r="J76" s="18"/>
      <c r="L76" s="35" t="s">
        <v>818</v>
      </c>
      <c r="M76" s="53">
        <v>10</v>
      </c>
      <c r="N76" s="53">
        <v>11</v>
      </c>
      <c r="O76" s="53">
        <v>37</v>
      </c>
      <c r="P76" s="53">
        <v>37</v>
      </c>
      <c r="Q76" s="567">
        <f t="shared" si="2"/>
        <v>2.2643818849449205E-2</v>
      </c>
      <c r="S76" s="551">
        <v>1097</v>
      </c>
      <c r="T76" s="551">
        <v>1133</v>
      </c>
      <c r="U76" s="495">
        <f t="shared" si="3"/>
        <v>37</v>
      </c>
    </row>
    <row r="77" spans="1:21" ht="15" customHeight="1" thickTop="1" thickBot="1" x14ac:dyDescent="0.3">
      <c r="A77" s="632"/>
      <c r="B77" s="134" t="s">
        <v>158</v>
      </c>
      <c r="C77" s="135" t="s">
        <v>28</v>
      </c>
      <c r="D77" s="636"/>
      <c r="E77" s="352" t="s">
        <v>160</v>
      </c>
      <c r="F77" s="351" t="s">
        <v>523</v>
      </c>
      <c r="G77" s="96"/>
      <c r="H77" s="101"/>
      <c r="I77" s="58"/>
      <c r="J77" s="18"/>
      <c r="L77" s="35" t="s">
        <v>511</v>
      </c>
      <c r="M77" s="53">
        <v>7</v>
      </c>
      <c r="N77" s="53">
        <v>10</v>
      </c>
      <c r="O77" s="53">
        <v>35</v>
      </c>
      <c r="P77" s="53">
        <v>35</v>
      </c>
      <c r="Q77" s="567">
        <f t="shared" si="2"/>
        <v>2.1419828641370868E-2</v>
      </c>
      <c r="S77" s="551">
        <v>1134</v>
      </c>
      <c r="T77" s="551">
        <v>1168</v>
      </c>
      <c r="U77" s="495">
        <f t="shared" si="3"/>
        <v>35</v>
      </c>
    </row>
    <row r="78" spans="1:21" ht="15" customHeight="1" thickTop="1" thickBot="1" x14ac:dyDescent="0.3">
      <c r="A78" s="632"/>
      <c r="B78" s="134" t="s">
        <v>243</v>
      </c>
      <c r="C78" s="135" t="s">
        <v>45</v>
      </c>
      <c r="D78" s="636"/>
      <c r="E78" s="141" t="s">
        <v>245</v>
      </c>
      <c r="F78" s="351" t="s">
        <v>523</v>
      </c>
      <c r="G78" s="96"/>
      <c r="H78" s="101"/>
      <c r="I78" s="58"/>
      <c r="J78" s="18"/>
      <c r="L78" s="35" t="s">
        <v>819</v>
      </c>
      <c r="M78" s="53">
        <v>8</v>
      </c>
      <c r="N78" s="53">
        <v>6</v>
      </c>
      <c r="O78" s="53">
        <v>32</v>
      </c>
      <c r="P78" s="53">
        <v>32</v>
      </c>
      <c r="Q78" s="567">
        <f t="shared" si="2"/>
        <v>1.9583843329253364E-2</v>
      </c>
      <c r="S78" s="551">
        <v>1169</v>
      </c>
      <c r="T78" s="551">
        <v>1200</v>
      </c>
      <c r="U78" s="495">
        <f t="shared" si="3"/>
        <v>32</v>
      </c>
    </row>
    <row r="79" spans="1:21" ht="15" customHeight="1" thickTop="1" thickBot="1" x14ac:dyDescent="0.3">
      <c r="A79" s="632"/>
      <c r="B79" s="134" t="s">
        <v>252</v>
      </c>
      <c r="C79" s="135" t="s">
        <v>82</v>
      </c>
      <c r="D79" s="636"/>
      <c r="E79" s="141" t="s">
        <v>253</v>
      </c>
      <c r="F79" s="351" t="s">
        <v>523</v>
      </c>
      <c r="G79" s="96"/>
      <c r="H79" s="101"/>
      <c r="I79" s="58"/>
      <c r="J79" s="18"/>
      <c r="L79" s="35" t="s">
        <v>507</v>
      </c>
      <c r="M79" s="53">
        <v>5</v>
      </c>
      <c r="N79" s="53">
        <v>4</v>
      </c>
      <c r="O79" s="53">
        <v>30</v>
      </c>
      <c r="P79" s="53">
        <v>30</v>
      </c>
      <c r="Q79" s="567">
        <f t="shared" si="2"/>
        <v>1.8359853121175031E-2</v>
      </c>
      <c r="S79" s="551">
        <v>1201</v>
      </c>
      <c r="T79" s="551">
        <v>1230</v>
      </c>
      <c r="U79" s="495">
        <f t="shared" si="3"/>
        <v>30</v>
      </c>
    </row>
    <row r="80" spans="1:21" ht="15" customHeight="1" thickTop="1" thickBot="1" x14ac:dyDescent="0.3">
      <c r="A80" s="632"/>
      <c r="B80" s="134" t="s">
        <v>276</v>
      </c>
      <c r="C80" s="135" t="s">
        <v>117</v>
      </c>
      <c r="D80" s="636"/>
      <c r="E80" s="352" t="s">
        <v>277</v>
      </c>
      <c r="F80" s="351" t="s">
        <v>523</v>
      </c>
      <c r="G80" s="96"/>
      <c r="H80" s="101"/>
      <c r="I80" s="58"/>
      <c r="J80" s="18"/>
      <c r="L80" s="35" t="s">
        <v>514</v>
      </c>
      <c r="M80" s="53">
        <v>4</v>
      </c>
      <c r="N80" s="53">
        <v>4</v>
      </c>
      <c r="O80" s="53">
        <v>22</v>
      </c>
      <c r="P80" s="53">
        <v>22</v>
      </c>
      <c r="Q80" s="567">
        <f t="shared" si="2"/>
        <v>1.346389228886169E-2</v>
      </c>
      <c r="S80" s="551">
        <v>1231</v>
      </c>
      <c r="T80" s="551">
        <v>1252</v>
      </c>
      <c r="U80" s="495">
        <f t="shared" si="3"/>
        <v>22</v>
      </c>
    </row>
    <row r="81" spans="1:21" ht="15" customHeight="1" thickTop="1" x14ac:dyDescent="0.25">
      <c r="A81" s="633"/>
      <c r="B81" s="637"/>
      <c r="C81" s="637"/>
      <c r="D81" s="637"/>
      <c r="E81" s="353"/>
      <c r="F81" s="103"/>
      <c r="G81" s="96"/>
      <c r="H81" s="101"/>
      <c r="I81" s="58"/>
      <c r="J81" s="18"/>
      <c r="L81" s="35" t="s">
        <v>820</v>
      </c>
      <c r="M81" s="53">
        <v>8</v>
      </c>
      <c r="N81" s="53">
        <v>5</v>
      </c>
      <c r="O81" s="53">
        <v>26</v>
      </c>
      <c r="P81" s="53">
        <v>26</v>
      </c>
      <c r="Q81" s="567">
        <f t="shared" si="2"/>
        <v>1.591187270501836E-2</v>
      </c>
      <c r="S81" s="551">
        <v>1253</v>
      </c>
      <c r="T81" s="551">
        <v>1278</v>
      </c>
      <c r="U81" s="495">
        <f t="shared" si="3"/>
        <v>26</v>
      </c>
    </row>
    <row r="82" spans="1:21" ht="15" customHeight="1" thickBot="1" x14ac:dyDescent="0.3">
      <c r="A82" s="363"/>
      <c r="B82" s="364" t="s">
        <v>537</v>
      </c>
      <c r="C82" s="364" t="s">
        <v>542</v>
      </c>
      <c r="D82" s="364"/>
      <c r="E82" s="354"/>
      <c r="F82" s="102"/>
      <c r="G82" s="96"/>
      <c r="H82" s="101"/>
      <c r="I82" s="58"/>
      <c r="J82" s="18"/>
      <c r="L82" s="35" t="s">
        <v>517</v>
      </c>
      <c r="M82" s="53">
        <v>6</v>
      </c>
      <c r="N82" s="53">
        <v>6</v>
      </c>
      <c r="O82" s="53">
        <v>26</v>
      </c>
      <c r="P82" s="53">
        <v>26</v>
      </c>
      <c r="Q82" s="567">
        <f t="shared" si="2"/>
        <v>1.591187270501836E-2</v>
      </c>
      <c r="S82" s="551">
        <v>1279</v>
      </c>
      <c r="T82" s="551">
        <v>1304</v>
      </c>
      <c r="U82" s="495">
        <f t="shared" si="3"/>
        <v>26</v>
      </c>
    </row>
    <row r="83" spans="1:21" ht="15" customHeight="1" thickTop="1" thickBot="1" x14ac:dyDescent="0.3">
      <c r="A83" s="365"/>
      <c r="B83" s="134" t="s">
        <v>34</v>
      </c>
      <c r="C83" s="135" t="s">
        <v>383</v>
      </c>
      <c r="D83" s="142"/>
      <c r="E83" s="141" t="s">
        <v>36</v>
      </c>
      <c r="F83" s="366" t="s">
        <v>537</v>
      </c>
      <c r="G83" s="96"/>
      <c r="H83" s="101"/>
      <c r="I83" s="58"/>
      <c r="J83" s="18"/>
      <c r="L83" s="35" t="s">
        <v>518</v>
      </c>
      <c r="M83" s="53">
        <v>4</v>
      </c>
      <c r="N83" s="53">
        <v>3</v>
      </c>
      <c r="O83" s="53">
        <v>24</v>
      </c>
      <c r="P83" s="53">
        <v>24</v>
      </c>
      <c r="Q83" s="567">
        <f t="shared" si="2"/>
        <v>1.4687882496940025E-2</v>
      </c>
      <c r="S83" s="551">
        <v>1305</v>
      </c>
      <c r="T83" s="551">
        <v>1328</v>
      </c>
      <c r="U83" s="495">
        <f t="shared" si="3"/>
        <v>24</v>
      </c>
    </row>
    <row r="84" spans="1:21" ht="15" customHeight="1" thickTop="1" thickBot="1" x14ac:dyDescent="0.3">
      <c r="A84" s="365"/>
      <c r="B84" s="134" t="s">
        <v>167</v>
      </c>
      <c r="C84" s="135" t="s">
        <v>28</v>
      </c>
      <c r="D84" s="142"/>
      <c r="E84" s="141" t="s">
        <v>174</v>
      </c>
      <c r="F84" s="366" t="s">
        <v>537</v>
      </c>
      <c r="G84" s="96"/>
      <c r="H84" s="101"/>
      <c r="I84" s="58"/>
      <c r="J84" s="18"/>
      <c r="L84" s="35" t="s">
        <v>508</v>
      </c>
      <c r="M84" s="53">
        <v>3</v>
      </c>
      <c r="N84" s="53">
        <v>3</v>
      </c>
      <c r="O84" s="53">
        <v>24</v>
      </c>
      <c r="P84" s="53">
        <v>24</v>
      </c>
      <c r="Q84" s="567">
        <f t="shared" si="2"/>
        <v>1.4687882496940025E-2</v>
      </c>
      <c r="S84" s="551">
        <v>1329</v>
      </c>
      <c r="T84" s="551">
        <v>1352</v>
      </c>
      <c r="U84" s="495">
        <f t="shared" si="3"/>
        <v>24</v>
      </c>
    </row>
    <row r="85" spans="1:21" ht="15" customHeight="1" thickTop="1" thickBot="1" x14ac:dyDescent="0.3">
      <c r="A85" s="365"/>
      <c r="B85" s="134" t="s">
        <v>232</v>
      </c>
      <c r="C85" s="135" t="s">
        <v>82</v>
      </c>
      <c r="D85" s="142"/>
      <c r="E85" s="352" t="s">
        <v>235</v>
      </c>
      <c r="F85" s="366" t="s">
        <v>537</v>
      </c>
      <c r="G85" s="96"/>
      <c r="H85" s="101"/>
      <c r="I85" s="58"/>
      <c r="J85" s="18"/>
      <c r="L85" s="35" t="s">
        <v>515</v>
      </c>
      <c r="M85" s="53">
        <v>5</v>
      </c>
      <c r="N85" s="53">
        <v>4</v>
      </c>
      <c r="O85" s="53">
        <v>23</v>
      </c>
      <c r="P85" s="53">
        <v>23</v>
      </c>
      <c r="Q85" s="567">
        <f t="shared" si="2"/>
        <v>1.4075887392900856E-2</v>
      </c>
      <c r="S85" s="551">
        <v>1353</v>
      </c>
      <c r="T85" s="551">
        <v>1375</v>
      </c>
      <c r="U85" s="495">
        <f t="shared" si="3"/>
        <v>23</v>
      </c>
    </row>
    <row r="86" spans="1:21" ht="15" customHeight="1" thickTop="1" thickBot="1" x14ac:dyDescent="0.3">
      <c r="A86" s="365"/>
      <c r="B86" s="134" t="s">
        <v>279</v>
      </c>
      <c r="C86" s="135" t="s">
        <v>176</v>
      </c>
      <c r="D86" s="142"/>
      <c r="E86" s="141" t="s">
        <v>281</v>
      </c>
      <c r="F86" s="366" t="s">
        <v>537</v>
      </c>
      <c r="G86" s="96"/>
      <c r="H86" s="101"/>
      <c r="I86" s="58"/>
      <c r="J86" s="18"/>
      <c r="L86" s="35" t="s">
        <v>821</v>
      </c>
      <c r="M86" s="53">
        <v>6</v>
      </c>
      <c r="N86" s="53">
        <v>7</v>
      </c>
      <c r="O86" s="53">
        <v>23</v>
      </c>
      <c r="P86" s="53">
        <v>23</v>
      </c>
      <c r="Q86" s="567">
        <f t="shared" si="2"/>
        <v>1.4075887392900856E-2</v>
      </c>
      <c r="S86" s="551">
        <v>1376</v>
      </c>
      <c r="T86" s="551">
        <v>1398</v>
      </c>
      <c r="U86" s="495">
        <f t="shared" si="3"/>
        <v>23</v>
      </c>
    </row>
    <row r="87" spans="1:21" ht="15" customHeight="1" thickTop="1" x14ac:dyDescent="0.25">
      <c r="A87" s="367"/>
      <c r="B87" s="368"/>
      <c r="C87" s="368"/>
      <c r="D87" s="368"/>
      <c r="E87" s="355"/>
      <c r="F87" s="369"/>
      <c r="G87" s="96"/>
      <c r="H87" s="101"/>
      <c r="I87" s="58"/>
      <c r="J87" s="18"/>
      <c r="L87" s="35" t="s">
        <v>822</v>
      </c>
      <c r="M87" s="53">
        <v>5</v>
      </c>
      <c r="N87" s="53">
        <v>4</v>
      </c>
      <c r="O87" s="53">
        <v>21</v>
      </c>
      <c r="P87" s="53">
        <v>21</v>
      </c>
      <c r="Q87" s="567">
        <f t="shared" si="2"/>
        <v>1.2851897184822521E-2</v>
      </c>
      <c r="S87" s="551">
        <v>1399</v>
      </c>
      <c r="T87" s="551">
        <v>1419</v>
      </c>
      <c r="U87" s="495">
        <f t="shared" si="3"/>
        <v>21</v>
      </c>
    </row>
    <row r="88" spans="1:21" ht="15" customHeight="1" thickBot="1" x14ac:dyDescent="0.3">
      <c r="A88" s="629"/>
      <c r="B88" s="638" t="s">
        <v>524</v>
      </c>
      <c r="C88" s="638" t="s">
        <v>512</v>
      </c>
      <c r="D88" s="638"/>
      <c r="E88" s="350"/>
      <c r="F88" s="370"/>
      <c r="G88" s="132"/>
      <c r="H88" s="101"/>
      <c r="I88" s="58"/>
      <c r="J88" s="18"/>
      <c r="L88" s="35" t="s">
        <v>505</v>
      </c>
      <c r="M88" s="53">
        <v>2</v>
      </c>
      <c r="N88" s="53">
        <v>2</v>
      </c>
      <c r="O88" s="53">
        <v>21</v>
      </c>
      <c r="P88" s="53">
        <v>21</v>
      </c>
      <c r="Q88" s="567">
        <f t="shared" si="2"/>
        <v>1.2851897184822521E-2</v>
      </c>
      <c r="S88" s="551">
        <v>1420</v>
      </c>
      <c r="T88" s="551">
        <v>1440</v>
      </c>
      <c r="U88" s="495">
        <f t="shared" si="3"/>
        <v>21</v>
      </c>
    </row>
    <row r="89" spans="1:21" ht="15" customHeight="1" thickTop="1" thickBot="1" x14ac:dyDescent="0.3">
      <c r="A89" s="632"/>
      <c r="B89" s="134" t="s">
        <v>103</v>
      </c>
      <c r="C89" s="135" t="s">
        <v>415</v>
      </c>
      <c r="D89" s="636"/>
      <c r="E89" s="141" t="s">
        <v>104</v>
      </c>
      <c r="F89" s="351" t="s">
        <v>524</v>
      </c>
      <c r="G89" s="96"/>
      <c r="H89" s="101"/>
      <c r="I89" s="58"/>
      <c r="J89" s="18"/>
      <c r="L89" s="35" t="s">
        <v>823</v>
      </c>
      <c r="M89" s="53">
        <v>5</v>
      </c>
      <c r="N89" s="53">
        <v>5</v>
      </c>
      <c r="O89" s="53">
        <v>20</v>
      </c>
      <c r="P89" s="53">
        <v>20</v>
      </c>
      <c r="Q89" s="567">
        <f t="shared" si="2"/>
        <v>1.2239902080783354E-2</v>
      </c>
      <c r="S89" s="551">
        <v>1441</v>
      </c>
      <c r="T89" s="551">
        <v>1460</v>
      </c>
      <c r="U89" s="495">
        <f t="shared" si="3"/>
        <v>20</v>
      </c>
    </row>
    <row r="90" spans="1:21" ht="15" customHeight="1" thickTop="1" x14ac:dyDescent="0.25">
      <c r="A90" s="633"/>
      <c r="B90" s="637"/>
      <c r="C90" s="637"/>
      <c r="D90" s="637"/>
      <c r="E90" s="355"/>
      <c r="F90" s="103"/>
      <c r="G90" s="96"/>
      <c r="H90" s="101"/>
      <c r="I90" s="58"/>
      <c r="J90" s="18"/>
      <c r="L90" s="35" t="s">
        <v>522</v>
      </c>
      <c r="M90" s="53">
        <v>3</v>
      </c>
      <c r="N90" s="53">
        <v>3</v>
      </c>
      <c r="O90" s="53">
        <v>19</v>
      </c>
      <c r="P90" s="53">
        <v>19</v>
      </c>
      <c r="Q90" s="567">
        <f t="shared" si="2"/>
        <v>1.1627906976744186E-2</v>
      </c>
      <c r="S90" s="551">
        <v>1461</v>
      </c>
      <c r="T90" s="551">
        <v>1479</v>
      </c>
      <c r="U90" s="495">
        <f t="shared" si="3"/>
        <v>19</v>
      </c>
    </row>
    <row r="91" spans="1:21" ht="15" customHeight="1" thickBot="1" x14ac:dyDescent="0.3">
      <c r="A91" s="629"/>
      <c r="B91" s="638" t="s">
        <v>525</v>
      </c>
      <c r="C91" s="638" t="s">
        <v>512</v>
      </c>
      <c r="D91" s="638"/>
      <c r="E91" s="350"/>
      <c r="F91" s="102"/>
      <c r="G91" s="96"/>
      <c r="H91" s="101"/>
      <c r="I91" s="58"/>
      <c r="J91" s="18"/>
      <c r="L91" s="35" t="s">
        <v>824</v>
      </c>
      <c r="M91" s="53">
        <v>4</v>
      </c>
      <c r="N91" s="53">
        <v>4</v>
      </c>
      <c r="O91" s="53">
        <v>16</v>
      </c>
      <c r="P91" s="53">
        <v>16</v>
      </c>
      <c r="Q91" s="567">
        <f t="shared" si="2"/>
        <v>9.7919216646266821E-3</v>
      </c>
      <c r="S91" s="551">
        <v>1480</v>
      </c>
      <c r="T91" s="551">
        <v>1495</v>
      </c>
      <c r="U91" s="495">
        <f t="shared" si="3"/>
        <v>16</v>
      </c>
    </row>
    <row r="92" spans="1:21" ht="15" customHeight="1" thickTop="1" thickBot="1" x14ac:dyDescent="0.3">
      <c r="A92" s="632"/>
      <c r="B92" s="134" t="s">
        <v>344</v>
      </c>
      <c r="C92" s="135" t="s">
        <v>164</v>
      </c>
      <c r="D92" s="636"/>
      <c r="E92" s="352" t="s">
        <v>346</v>
      </c>
      <c r="F92" s="351" t="s">
        <v>525</v>
      </c>
      <c r="G92" s="96"/>
      <c r="H92" s="101"/>
      <c r="I92" s="58"/>
      <c r="J92" s="18"/>
      <c r="L92" s="35" t="s">
        <v>825</v>
      </c>
      <c r="M92" s="53">
        <v>3</v>
      </c>
      <c r="N92" s="53">
        <v>2</v>
      </c>
      <c r="O92" s="53">
        <v>16</v>
      </c>
      <c r="P92" s="53">
        <v>16</v>
      </c>
      <c r="Q92" s="567">
        <f t="shared" si="2"/>
        <v>9.7919216646266821E-3</v>
      </c>
      <c r="S92" s="551">
        <v>1496</v>
      </c>
      <c r="T92" s="551">
        <v>1511</v>
      </c>
      <c r="U92" s="495">
        <f t="shared" si="3"/>
        <v>16</v>
      </c>
    </row>
    <row r="93" spans="1:21" ht="15" customHeight="1" thickTop="1" x14ac:dyDescent="0.25">
      <c r="A93" s="633"/>
      <c r="B93" s="637"/>
      <c r="C93" s="637"/>
      <c r="D93" s="637"/>
      <c r="E93" s="353"/>
      <c r="F93" s="103"/>
      <c r="G93" s="96"/>
      <c r="H93" s="101"/>
      <c r="I93" s="58"/>
      <c r="J93" s="18"/>
      <c r="L93" s="35" t="s">
        <v>519</v>
      </c>
      <c r="M93" s="53">
        <v>3</v>
      </c>
      <c r="N93" s="53">
        <v>3</v>
      </c>
      <c r="O93" s="53">
        <v>15</v>
      </c>
      <c r="P93" s="53">
        <v>15</v>
      </c>
      <c r="Q93" s="567">
        <f t="shared" si="2"/>
        <v>9.1799265605875154E-3</v>
      </c>
      <c r="S93" s="551">
        <v>1512</v>
      </c>
      <c r="T93" s="551">
        <v>1526</v>
      </c>
      <c r="U93" s="495">
        <f t="shared" si="3"/>
        <v>15</v>
      </c>
    </row>
    <row r="94" spans="1:21" ht="15" customHeight="1" thickBot="1" x14ac:dyDescent="0.3">
      <c r="A94" s="629"/>
      <c r="B94" s="638" t="s">
        <v>543</v>
      </c>
      <c r="C94" s="638" t="s">
        <v>512</v>
      </c>
      <c r="D94" s="638"/>
      <c r="E94" s="354"/>
      <c r="F94" s="102"/>
      <c r="G94" s="96"/>
      <c r="H94" s="101"/>
      <c r="I94" s="58"/>
      <c r="J94" s="18"/>
      <c r="L94" s="35" t="s">
        <v>826</v>
      </c>
      <c r="M94" s="53">
        <v>3</v>
      </c>
      <c r="N94" s="53">
        <v>2</v>
      </c>
      <c r="O94" s="53">
        <v>10</v>
      </c>
      <c r="P94" s="53">
        <v>10</v>
      </c>
      <c r="Q94" s="567">
        <f t="shared" si="2"/>
        <v>6.1199510403916772E-3</v>
      </c>
      <c r="S94" s="551">
        <v>1527</v>
      </c>
      <c r="T94" s="551">
        <v>1536</v>
      </c>
      <c r="U94" s="495">
        <f t="shared" si="3"/>
        <v>10</v>
      </c>
    </row>
    <row r="95" spans="1:21" ht="15" customHeight="1" thickTop="1" thickBot="1" x14ac:dyDescent="0.3">
      <c r="A95" s="632"/>
      <c r="B95" s="134" t="s">
        <v>355</v>
      </c>
      <c r="C95" s="135" t="s">
        <v>248</v>
      </c>
      <c r="D95" s="636"/>
      <c r="E95" s="352" t="s">
        <v>357</v>
      </c>
      <c r="F95" s="351" t="s">
        <v>526</v>
      </c>
      <c r="G95" s="96"/>
      <c r="H95" s="101"/>
      <c r="I95" s="58"/>
      <c r="J95" s="18"/>
      <c r="L95" s="35" t="s">
        <v>533</v>
      </c>
      <c r="M95" s="53">
        <v>2</v>
      </c>
      <c r="N95" s="53">
        <v>3</v>
      </c>
      <c r="O95" s="53">
        <v>10</v>
      </c>
      <c r="P95" s="53">
        <v>10</v>
      </c>
      <c r="Q95" s="567">
        <f t="shared" si="2"/>
        <v>6.1199510403916772E-3</v>
      </c>
      <c r="S95" s="551">
        <v>1537</v>
      </c>
      <c r="T95" s="551">
        <v>1546</v>
      </c>
      <c r="U95" s="495">
        <f t="shared" si="3"/>
        <v>10</v>
      </c>
    </row>
    <row r="96" spans="1:21" ht="15" customHeight="1" thickTop="1" x14ac:dyDescent="0.25">
      <c r="A96" s="633"/>
      <c r="B96" s="637"/>
      <c r="C96" s="637"/>
      <c r="D96" s="637"/>
      <c r="E96" s="353"/>
      <c r="F96" s="103"/>
      <c r="G96" s="96"/>
      <c r="H96" s="101"/>
      <c r="I96" s="58"/>
      <c r="J96" s="18"/>
      <c r="L96" s="35" t="s">
        <v>834</v>
      </c>
      <c r="M96" s="53">
        <v>1</v>
      </c>
      <c r="N96" s="53">
        <v>2</v>
      </c>
      <c r="O96" s="53">
        <v>10</v>
      </c>
      <c r="P96" s="53">
        <v>10</v>
      </c>
      <c r="Q96" s="567">
        <f t="shared" si="2"/>
        <v>6.1199510403916772E-3</v>
      </c>
      <c r="S96" s="551">
        <v>1547</v>
      </c>
      <c r="T96" s="551">
        <v>1556</v>
      </c>
      <c r="U96" s="495">
        <f t="shared" si="3"/>
        <v>10</v>
      </c>
    </row>
    <row r="97" spans="1:21" ht="15" customHeight="1" thickBot="1" x14ac:dyDescent="0.3">
      <c r="A97" s="629"/>
      <c r="B97" s="638" t="s">
        <v>544</v>
      </c>
      <c r="C97" s="638" t="s">
        <v>512</v>
      </c>
      <c r="D97" s="638"/>
      <c r="E97" s="354"/>
      <c r="F97" s="102"/>
      <c r="G97" s="96"/>
      <c r="H97" s="101"/>
      <c r="I97" s="58"/>
      <c r="J97" s="18"/>
      <c r="L97" s="35" t="s">
        <v>827</v>
      </c>
      <c r="M97" s="53">
        <v>2</v>
      </c>
      <c r="N97" s="53">
        <v>2</v>
      </c>
      <c r="O97" s="53">
        <v>9</v>
      </c>
      <c r="P97" s="53">
        <v>9</v>
      </c>
      <c r="Q97" s="567">
        <f t="shared" si="2"/>
        <v>5.5079559363525096E-3</v>
      </c>
      <c r="S97" s="551">
        <v>1557</v>
      </c>
      <c r="T97" s="551">
        <v>1565</v>
      </c>
      <c r="U97" s="495">
        <f t="shared" si="3"/>
        <v>9</v>
      </c>
    </row>
    <row r="98" spans="1:21" ht="15" customHeight="1" thickTop="1" thickBot="1" x14ac:dyDescent="0.3">
      <c r="A98" s="632"/>
      <c r="B98" s="134" t="s">
        <v>328</v>
      </c>
      <c r="C98" s="135" t="s">
        <v>17</v>
      </c>
      <c r="D98" s="636"/>
      <c r="E98" s="352" t="s">
        <v>330</v>
      </c>
      <c r="F98" s="351" t="s">
        <v>527</v>
      </c>
      <c r="G98" s="96"/>
      <c r="H98" s="101"/>
      <c r="I98" s="58"/>
      <c r="J98" s="18"/>
      <c r="L98" s="35" t="s">
        <v>546</v>
      </c>
      <c r="M98" s="53">
        <v>1</v>
      </c>
      <c r="N98" s="53">
        <v>1</v>
      </c>
      <c r="O98" s="53">
        <v>9</v>
      </c>
      <c r="P98" s="53">
        <v>9</v>
      </c>
      <c r="Q98" s="567">
        <f t="shared" si="2"/>
        <v>5.5079559363525096E-3</v>
      </c>
      <c r="S98" s="551">
        <v>1566</v>
      </c>
      <c r="T98" s="551">
        <v>1574</v>
      </c>
      <c r="U98" s="495">
        <f t="shared" si="3"/>
        <v>9</v>
      </c>
    </row>
    <row r="99" spans="1:21" ht="15" customHeight="1" thickTop="1" x14ac:dyDescent="0.25">
      <c r="A99" s="633"/>
      <c r="B99" s="637"/>
      <c r="C99" s="637"/>
      <c r="D99" s="637"/>
      <c r="E99" s="353"/>
      <c r="F99" s="103"/>
      <c r="G99" s="96"/>
      <c r="H99" s="101"/>
      <c r="I99" s="58"/>
      <c r="J99" s="18"/>
      <c r="L99" s="35" t="s">
        <v>544</v>
      </c>
      <c r="M99" s="53">
        <v>1</v>
      </c>
      <c r="N99" s="53">
        <v>1</v>
      </c>
      <c r="O99" s="53">
        <v>8</v>
      </c>
      <c r="P99" s="53">
        <v>8</v>
      </c>
      <c r="Q99" s="567">
        <f t="shared" si="2"/>
        <v>4.8959608323133411E-3</v>
      </c>
      <c r="S99" s="551">
        <v>1575</v>
      </c>
      <c r="T99" s="551">
        <v>1582</v>
      </c>
      <c r="U99" s="495">
        <f t="shared" si="3"/>
        <v>8</v>
      </c>
    </row>
    <row r="100" spans="1:21" ht="15" customHeight="1" thickBot="1" x14ac:dyDescent="0.3">
      <c r="A100" s="629"/>
      <c r="B100" s="638" t="s">
        <v>528</v>
      </c>
      <c r="C100" s="638" t="s">
        <v>542</v>
      </c>
      <c r="D100" s="638"/>
      <c r="E100" s="354"/>
      <c r="F100" s="102"/>
      <c r="G100" s="96"/>
      <c r="H100" s="101"/>
      <c r="I100" s="58"/>
      <c r="J100" s="18"/>
      <c r="L100" s="35" t="s">
        <v>828</v>
      </c>
      <c r="M100" s="53">
        <v>1</v>
      </c>
      <c r="N100" s="53">
        <v>1</v>
      </c>
      <c r="O100" s="53">
        <v>7</v>
      </c>
      <c r="P100" s="53">
        <v>7</v>
      </c>
      <c r="Q100" s="567">
        <f t="shared" si="2"/>
        <v>4.2839657282741734E-3</v>
      </c>
      <c r="S100" s="551">
        <v>1583</v>
      </c>
      <c r="T100" s="551">
        <v>1589</v>
      </c>
      <c r="U100" s="495">
        <f t="shared" si="3"/>
        <v>7</v>
      </c>
    </row>
    <row r="101" spans="1:21" ht="15" customHeight="1" thickTop="1" thickBot="1" x14ac:dyDescent="0.3">
      <c r="A101" s="632"/>
      <c r="B101" s="134" t="s">
        <v>49</v>
      </c>
      <c r="C101" s="135" t="s">
        <v>17</v>
      </c>
      <c r="D101" s="636"/>
      <c r="E101" s="141" t="s">
        <v>51</v>
      </c>
      <c r="F101" s="351" t="s">
        <v>528</v>
      </c>
      <c r="G101" s="96"/>
      <c r="H101" s="101"/>
      <c r="I101" s="58"/>
      <c r="J101" s="18"/>
      <c r="L101" s="35" t="s">
        <v>829</v>
      </c>
      <c r="M101" s="53">
        <v>1</v>
      </c>
      <c r="N101" s="53">
        <v>1</v>
      </c>
      <c r="O101" s="53">
        <v>7</v>
      </c>
      <c r="P101" s="53">
        <v>7</v>
      </c>
      <c r="Q101" s="567">
        <f t="shared" si="2"/>
        <v>4.2839657282741734E-3</v>
      </c>
      <c r="S101" s="551">
        <v>1590</v>
      </c>
      <c r="T101" s="551">
        <v>1596</v>
      </c>
      <c r="U101" s="495">
        <f t="shared" si="3"/>
        <v>7</v>
      </c>
    </row>
    <row r="102" spans="1:21" ht="15" customHeight="1" thickTop="1" thickBot="1" x14ac:dyDescent="0.3">
      <c r="A102" s="632"/>
      <c r="B102" s="134" t="s">
        <v>154</v>
      </c>
      <c r="C102" s="135" t="s">
        <v>82</v>
      </c>
      <c r="D102" s="636"/>
      <c r="E102" s="141" t="s">
        <v>156</v>
      </c>
      <c r="F102" s="351" t="s">
        <v>528</v>
      </c>
      <c r="G102" s="96"/>
      <c r="H102" s="101"/>
      <c r="I102" s="58"/>
      <c r="J102" s="18"/>
      <c r="L102" s="35" t="s">
        <v>837</v>
      </c>
      <c r="M102" s="53">
        <v>1</v>
      </c>
      <c r="N102" s="53">
        <v>1</v>
      </c>
      <c r="O102" s="53">
        <v>7</v>
      </c>
      <c r="P102" s="53">
        <v>7</v>
      </c>
      <c r="Q102" s="567">
        <f t="shared" si="2"/>
        <v>4.2839657282741734E-3</v>
      </c>
      <c r="S102" s="551">
        <v>1597</v>
      </c>
      <c r="T102" s="551">
        <v>1603</v>
      </c>
      <c r="U102" s="495">
        <f t="shared" si="3"/>
        <v>7</v>
      </c>
    </row>
    <row r="103" spans="1:21" ht="15" customHeight="1" thickTop="1" thickBot="1" x14ac:dyDescent="0.3">
      <c r="A103" s="632"/>
      <c r="B103" s="134" t="s">
        <v>217</v>
      </c>
      <c r="C103" s="135" t="s">
        <v>218</v>
      </c>
      <c r="D103" s="636"/>
      <c r="E103" s="141" t="s">
        <v>220</v>
      </c>
      <c r="F103" s="351" t="s">
        <v>528</v>
      </c>
      <c r="G103" s="96"/>
      <c r="H103" s="101"/>
      <c r="I103" s="58"/>
      <c r="J103" s="18"/>
      <c r="L103" s="35" t="s">
        <v>830</v>
      </c>
      <c r="M103" s="53">
        <v>2</v>
      </c>
      <c r="N103" s="53">
        <v>2</v>
      </c>
      <c r="O103" s="53">
        <v>6</v>
      </c>
      <c r="P103" s="53">
        <v>6</v>
      </c>
      <c r="Q103" s="567">
        <f t="shared" si="2"/>
        <v>3.6719706242350062E-3</v>
      </c>
      <c r="S103" s="551">
        <v>1604</v>
      </c>
      <c r="T103" s="551">
        <v>1609</v>
      </c>
      <c r="U103" s="495">
        <f t="shared" si="3"/>
        <v>6</v>
      </c>
    </row>
    <row r="104" spans="1:21" ht="15" customHeight="1" thickTop="1" thickBot="1" x14ac:dyDescent="0.3">
      <c r="A104" s="632"/>
      <c r="B104" s="134" t="s">
        <v>238</v>
      </c>
      <c r="C104" s="135" t="s">
        <v>28</v>
      </c>
      <c r="D104" s="636"/>
      <c r="E104" s="141" t="s">
        <v>241</v>
      </c>
      <c r="F104" s="351" t="s">
        <v>528</v>
      </c>
      <c r="G104" s="96"/>
      <c r="H104" s="101"/>
      <c r="I104" s="58"/>
      <c r="J104" s="18"/>
      <c r="L104" s="35" t="s">
        <v>831</v>
      </c>
      <c r="M104" s="53">
        <v>1</v>
      </c>
      <c r="N104" s="53">
        <v>1</v>
      </c>
      <c r="O104" s="53">
        <v>6</v>
      </c>
      <c r="P104" s="53">
        <v>6</v>
      </c>
      <c r="Q104" s="567">
        <f t="shared" si="2"/>
        <v>3.6719706242350062E-3</v>
      </c>
      <c r="S104" s="551">
        <v>1610</v>
      </c>
      <c r="T104" s="551">
        <v>1615</v>
      </c>
      <c r="U104" s="495">
        <f t="shared" si="3"/>
        <v>6</v>
      </c>
    </row>
    <row r="105" spans="1:21" ht="15" customHeight="1" thickTop="1" x14ac:dyDescent="0.25">
      <c r="A105" s="633"/>
      <c r="B105" s="637"/>
      <c r="C105" s="637"/>
      <c r="D105" s="637"/>
      <c r="E105" s="355"/>
      <c r="F105" s="103"/>
      <c r="G105" s="96"/>
      <c r="H105" s="101"/>
      <c r="I105" s="58"/>
      <c r="J105" s="18"/>
      <c r="L105" s="35" t="s">
        <v>532</v>
      </c>
      <c r="M105" s="53">
        <v>3</v>
      </c>
      <c r="N105" s="53">
        <v>1</v>
      </c>
      <c r="O105" s="53">
        <v>5</v>
      </c>
      <c r="P105" s="53">
        <v>5</v>
      </c>
      <c r="Q105" s="567">
        <f t="shared" si="2"/>
        <v>3.0599755201958386E-3</v>
      </c>
      <c r="S105" s="551">
        <v>1616</v>
      </c>
      <c r="T105" s="551">
        <v>1620</v>
      </c>
      <c r="U105" s="495">
        <f t="shared" si="3"/>
        <v>5</v>
      </c>
    </row>
    <row r="106" spans="1:21" ht="15" customHeight="1" thickBot="1" x14ac:dyDescent="0.3">
      <c r="A106" s="629"/>
      <c r="B106" s="638" t="s">
        <v>536</v>
      </c>
      <c r="C106" s="638" t="s">
        <v>531</v>
      </c>
      <c r="D106" s="638"/>
      <c r="E106" s="350"/>
      <c r="F106" s="102"/>
      <c r="G106" s="96"/>
      <c r="H106" s="101"/>
      <c r="I106" s="58"/>
      <c r="J106" s="18"/>
      <c r="L106" s="35" t="s">
        <v>832</v>
      </c>
      <c r="M106" s="53">
        <v>1</v>
      </c>
      <c r="N106" s="53">
        <v>1</v>
      </c>
      <c r="O106" s="53">
        <v>5</v>
      </c>
      <c r="P106" s="53">
        <v>5</v>
      </c>
      <c r="Q106" s="567">
        <f t="shared" si="2"/>
        <v>3.0599755201958386E-3</v>
      </c>
      <c r="S106" s="551">
        <v>1621</v>
      </c>
      <c r="T106" s="551">
        <v>1625</v>
      </c>
      <c r="U106" s="495">
        <f t="shared" si="3"/>
        <v>5</v>
      </c>
    </row>
    <row r="107" spans="1:21" ht="15" customHeight="1" thickTop="1" thickBot="1" x14ac:dyDescent="0.3">
      <c r="A107" s="632"/>
      <c r="B107" s="134" t="s">
        <v>81</v>
      </c>
      <c r="C107" s="135" t="s">
        <v>82</v>
      </c>
      <c r="D107" s="636"/>
      <c r="E107" s="371" t="s">
        <v>85</v>
      </c>
      <c r="F107" s="641" t="s">
        <v>536</v>
      </c>
      <c r="G107" s="96"/>
      <c r="H107" s="101"/>
      <c r="I107" s="58"/>
      <c r="J107" s="18"/>
      <c r="L107" s="35" t="s">
        <v>833</v>
      </c>
      <c r="M107" s="53">
        <v>1</v>
      </c>
      <c r="N107" s="53">
        <v>1</v>
      </c>
      <c r="O107" s="53">
        <v>4</v>
      </c>
      <c r="P107" s="53">
        <v>4</v>
      </c>
      <c r="Q107" s="567">
        <f t="shared" si="2"/>
        <v>2.4479804161566705E-3</v>
      </c>
      <c r="S107" s="551">
        <v>1626</v>
      </c>
      <c r="T107" s="551">
        <v>1629</v>
      </c>
      <c r="U107" s="495">
        <f t="shared" si="3"/>
        <v>4</v>
      </c>
    </row>
    <row r="108" spans="1:21" ht="15" customHeight="1" thickTop="1" thickBot="1" x14ac:dyDescent="0.3">
      <c r="A108" s="632"/>
      <c r="B108" s="134" t="s">
        <v>303</v>
      </c>
      <c r="C108" s="135" t="s">
        <v>28</v>
      </c>
      <c r="D108" s="636"/>
      <c r="E108" s="141" t="s">
        <v>305</v>
      </c>
      <c r="F108" s="641" t="s">
        <v>536</v>
      </c>
      <c r="G108" s="96"/>
      <c r="H108" s="101"/>
      <c r="I108" s="58"/>
      <c r="J108" s="18"/>
      <c r="L108" s="35" t="s">
        <v>835</v>
      </c>
      <c r="M108" s="53">
        <v>1</v>
      </c>
      <c r="N108" s="53">
        <v>1</v>
      </c>
      <c r="O108" s="53">
        <v>3</v>
      </c>
      <c r="P108" s="53">
        <v>3</v>
      </c>
      <c r="Q108" s="567">
        <f t="shared" si="2"/>
        <v>1.8359853121175031E-3</v>
      </c>
      <c r="S108" s="551">
        <v>1630</v>
      </c>
      <c r="T108" s="551">
        <v>1633</v>
      </c>
      <c r="U108" s="495">
        <f t="shared" si="3"/>
        <v>4</v>
      </c>
    </row>
    <row r="109" spans="1:21" ht="15" customHeight="1" thickTop="1" thickBot="1" x14ac:dyDescent="0.3">
      <c r="A109" s="632"/>
      <c r="B109" s="134" t="s">
        <v>348</v>
      </c>
      <c r="C109" s="135" t="s">
        <v>187</v>
      </c>
      <c r="D109" s="636"/>
      <c r="E109" s="352" t="s">
        <v>351</v>
      </c>
      <c r="F109" s="641" t="s">
        <v>536</v>
      </c>
      <c r="G109" s="96"/>
      <c r="H109" s="101"/>
      <c r="I109" s="58"/>
      <c r="J109" s="18"/>
      <c r="L109" s="92" t="s">
        <v>836</v>
      </c>
      <c r="M109" s="150">
        <v>258</v>
      </c>
      <c r="N109" s="150">
        <v>322</v>
      </c>
      <c r="O109" s="150">
        <v>1432</v>
      </c>
      <c r="P109" s="150">
        <v>1432</v>
      </c>
      <c r="Q109" s="568">
        <f t="shared" si="2"/>
        <v>0.87637698898408811</v>
      </c>
    </row>
    <row r="110" spans="1:21" ht="15" customHeight="1" thickTop="1" thickBot="1" x14ac:dyDescent="0.3">
      <c r="A110" s="632"/>
      <c r="B110" s="134" t="s">
        <v>369</v>
      </c>
      <c r="C110" s="135" t="s">
        <v>82</v>
      </c>
      <c r="D110" s="636"/>
      <c r="E110" s="352" t="s">
        <v>370</v>
      </c>
      <c r="F110" s="641" t="s">
        <v>536</v>
      </c>
      <c r="G110" s="96"/>
      <c r="H110" s="101"/>
      <c r="I110" s="58"/>
      <c r="J110" s="18"/>
      <c r="L110" s="593" t="s">
        <v>840</v>
      </c>
      <c r="M110" s="594">
        <v>308</v>
      </c>
      <c r="N110" s="594">
        <v>381</v>
      </c>
      <c r="O110" s="594">
        <v>1634</v>
      </c>
      <c r="P110" s="595">
        <v>1634</v>
      </c>
      <c r="Q110" s="596">
        <f t="shared" si="2"/>
        <v>1</v>
      </c>
      <c r="R110" s="597"/>
      <c r="S110" s="590">
        <v>1633</v>
      </c>
      <c r="T110" s="590">
        <v>1634</v>
      </c>
      <c r="U110" s="495" t="s">
        <v>841</v>
      </c>
    </row>
    <row r="111" spans="1:21" ht="15" customHeight="1" thickTop="1" thickBot="1" x14ac:dyDescent="0.3">
      <c r="A111" s="632"/>
      <c r="B111" s="134" t="s">
        <v>371</v>
      </c>
      <c r="C111" s="135" t="s">
        <v>545</v>
      </c>
      <c r="D111" s="636"/>
      <c r="E111" s="352" t="s">
        <v>375</v>
      </c>
      <c r="F111" s="641" t="s">
        <v>536</v>
      </c>
      <c r="G111" s="96"/>
      <c r="H111" s="101"/>
      <c r="I111" s="58"/>
      <c r="J111" s="18"/>
    </row>
    <row r="112" spans="1:21" ht="15" customHeight="1" thickTop="1" x14ac:dyDescent="0.25">
      <c r="A112" s="633"/>
      <c r="B112" s="637"/>
      <c r="C112" s="637"/>
      <c r="D112" s="637"/>
      <c r="E112" s="353"/>
      <c r="F112" s="369"/>
      <c r="G112" s="96"/>
      <c r="H112" s="101"/>
      <c r="I112" s="58"/>
      <c r="J112" s="18"/>
    </row>
    <row r="113" spans="1:10" ht="15" customHeight="1" thickBot="1" x14ac:dyDescent="0.3">
      <c r="A113" s="372"/>
      <c r="B113" s="373" t="s">
        <v>538</v>
      </c>
      <c r="C113" s="373" t="s">
        <v>512</v>
      </c>
      <c r="D113" s="373"/>
      <c r="E113" s="354"/>
      <c r="F113" s="370"/>
      <c r="G113" s="96"/>
      <c r="H113" s="101"/>
      <c r="I113" s="58"/>
      <c r="J113" s="18"/>
    </row>
    <row r="114" spans="1:10" ht="15" customHeight="1" thickTop="1" thickBot="1" x14ac:dyDescent="0.3">
      <c r="A114" s="374"/>
      <c r="B114" s="134" t="s">
        <v>319</v>
      </c>
      <c r="C114" s="135" t="s">
        <v>17</v>
      </c>
      <c r="D114" s="143"/>
      <c r="E114" s="141" t="s">
        <v>321</v>
      </c>
      <c r="F114" s="375" t="s">
        <v>538</v>
      </c>
      <c r="G114" s="96"/>
      <c r="H114" s="101"/>
      <c r="I114" s="58"/>
      <c r="J114" s="18"/>
    </row>
    <row r="115" spans="1:10" ht="15" customHeight="1" thickTop="1" x14ac:dyDescent="0.25">
      <c r="A115" s="376"/>
      <c r="B115" s="377"/>
      <c r="C115" s="377"/>
      <c r="D115" s="377"/>
      <c r="E115" s="355"/>
      <c r="F115" s="369"/>
      <c r="G115" s="96"/>
      <c r="H115" s="101"/>
      <c r="I115" s="58"/>
      <c r="J115" s="18"/>
    </row>
    <row r="116" spans="1:10" ht="15" customHeight="1" thickBot="1" x14ac:dyDescent="0.3">
      <c r="A116" s="629"/>
      <c r="B116" s="638" t="s">
        <v>529</v>
      </c>
      <c r="C116" s="638" t="s">
        <v>512</v>
      </c>
      <c r="D116" s="638"/>
      <c r="E116" s="350"/>
      <c r="F116" s="370"/>
      <c r="G116" s="132"/>
      <c r="H116" s="101"/>
      <c r="I116" s="58"/>
      <c r="J116" s="18"/>
    </row>
    <row r="117" spans="1:10" ht="15" customHeight="1" thickTop="1" thickBot="1" x14ac:dyDescent="0.3">
      <c r="A117" s="632"/>
      <c r="B117" s="134" t="s">
        <v>186</v>
      </c>
      <c r="C117" s="135" t="s">
        <v>187</v>
      </c>
      <c r="D117" s="636"/>
      <c r="E117" s="141" t="s">
        <v>189</v>
      </c>
      <c r="F117" s="351" t="s">
        <v>529</v>
      </c>
      <c r="G117" s="96"/>
      <c r="H117" s="101"/>
      <c r="I117" s="58"/>
      <c r="J117" s="18"/>
    </row>
    <row r="118" spans="1:10" ht="15" customHeight="1" thickTop="1" x14ac:dyDescent="0.25">
      <c r="A118" s="633"/>
      <c r="B118" s="637"/>
      <c r="C118" s="637"/>
      <c r="D118" s="637"/>
      <c r="E118" s="355"/>
      <c r="F118" s="103"/>
      <c r="G118" s="96"/>
      <c r="H118" s="101"/>
      <c r="I118" s="58"/>
      <c r="J118" s="18"/>
    </row>
    <row r="119" spans="1:10" ht="15" customHeight="1" thickBot="1" x14ac:dyDescent="0.3">
      <c r="A119" s="629"/>
      <c r="B119" s="638" t="s">
        <v>546</v>
      </c>
      <c r="C119" s="638" t="s">
        <v>512</v>
      </c>
      <c r="D119" s="638"/>
      <c r="E119" s="350"/>
      <c r="F119" s="102"/>
      <c r="G119" s="96"/>
      <c r="H119" s="101"/>
      <c r="I119" s="58"/>
      <c r="J119" s="18"/>
    </row>
    <row r="120" spans="1:10" ht="15" customHeight="1" thickTop="1" thickBot="1" x14ac:dyDescent="0.3">
      <c r="A120" s="632"/>
      <c r="B120" s="134" t="s">
        <v>149</v>
      </c>
      <c r="C120" s="135" t="s">
        <v>17</v>
      </c>
      <c r="D120" s="636"/>
      <c r="E120" s="141" t="s">
        <v>151</v>
      </c>
      <c r="F120" s="351" t="s">
        <v>530</v>
      </c>
      <c r="G120" s="96"/>
      <c r="H120" s="101"/>
      <c r="I120" s="58"/>
      <c r="J120" s="18"/>
    </row>
    <row r="121" spans="1:10" ht="15" customHeight="1" thickTop="1" x14ac:dyDescent="0.25">
      <c r="A121" s="633"/>
      <c r="B121" s="637"/>
      <c r="C121" s="637"/>
      <c r="D121" s="637"/>
      <c r="E121" s="355"/>
      <c r="F121" s="103"/>
      <c r="G121" s="96"/>
      <c r="H121" s="101"/>
      <c r="I121" s="58"/>
      <c r="J121" s="18"/>
    </row>
    <row r="122" spans="1:10" ht="15" customHeight="1" thickBot="1" x14ac:dyDescent="0.3">
      <c r="A122" s="629"/>
      <c r="B122" s="638" t="s">
        <v>532</v>
      </c>
      <c r="C122" s="638" t="s">
        <v>512</v>
      </c>
      <c r="D122" s="638"/>
      <c r="E122" s="350"/>
      <c r="F122" s="102"/>
      <c r="G122" s="96"/>
      <c r="H122" s="101"/>
      <c r="I122" s="58"/>
      <c r="J122" s="18"/>
    </row>
    <row r="123" spans="1:10" ht="15" customHeight="1" thickTop="1" thickBot="1" x14ac:dyDescent="0.3">
      <c r="A123" s="632"/>
      <c r="B123" s="134" t="s">
        <v>116</v>
      </c>
      <c r="C123" s="135" t="s">
        <v>117</v>
      </c>
      <c r="D123" s="636"/>
      <c r="E123" s="141" t="s">
        <v>119</v>
      </c>
      <c r="F123" s="351" t="s">
        <v>532</v>
      </c>
      <c r="G123" s="96"/>
      <c r="H123" s="101"/>
      <c r="I123" s="58"/>
      <c r="J123" s="18"/>
    </row>
    <row r="124" spans="1:10" ht="15" customHeight="1" thickTop="1" x14ac:dyDescent="0.25">
      <c r="A124" s="633"/>
      <c r="B124" s="637"/>
      <c r="C124" s="637"/>
      <c r="D124" s="637"/>
      <c r="E124" s="355"/>
      <c r="F124" s="103"/>
      <c r="G124" s="96"/>
      <c r="H124" s="101"/>
      <c r="I124" s="58"/>
      <c r="J124" s="18"/>
    </row>
    <row r="125" spans="1:10" ht="15" customHeight="1" thickBot="1" x14ac:dyDescent="0.3">
      <c r="A125" s="629"/>
      <c r="B125" s="638" t="s">
        <v>533</v>
      </c>
      <c r="C125" s="638" t="s">
        <v>512</v>
      </c>
      <c r="D125" s="638"/>
      <c r="E125" s="350"/>
      <c r="F125" s="102"/>
      <c r="G125" s="96"/>
      <c r="H125" s="101"/>
      <c r="I125" s="58"/>
      <c r="J125" s="18"/>
    </row>
    <row r="126" spans="1:10" ht="15" customHeight="1" thickTop="1" thickBot="1" x14ac:dyDescent="0.3">
      <c r="A126" s="632"/>
      <c r="B126" s="134" t="s">
        <v>314</v>
      </c>
      <c r="C126" s="135" t="s">
        <v>28</v>
      </c>
      <c r="D126" s="636"/>
      <c r="E126" s="352" t="s">
        <v>316</v>
      </c>
      <c r="F126" s="351" t="s">
        <v>533</v>
      </c>
      <c r="G126" s="96"/>
      <c r="H126" s="101"/>
      <c r="I126" s="58"/>
      <c r="J126" s="18"/>
    </row>
    <row r="127" spans="1:10" ht="15" customHeight="1" thickTop="1" x14ac:dyDescent="0.25">
      <c r="A127" s="633"/>
      <c r="B127" s="637"/>
      <c r="C127" s="637"/>
      <c r="D127" s="637"/>
      <c r="E127" s="353"/>
      <c r="F127" s="103"/>
      <c r="G127" s="96"/>
      <c r="H127" s="101"/>
      <c r="I127" s="58"/>
      <c r="J127" s="18"/>
    </row>
    <row r="128" spans="1:10" ht="15" customHeight="1" thickBot="1" x14ac:dyDescent="0.3">
      <c r="A128" s="629"/>
      <c r="B128" s="638" t="s">
        <v>534</v>
      </c>
      <c r="C128" s="638" t="s">
        <v>516</v>
      </c>
      <c r="D128" s="638"/>
      <c r="E128" s="354"/>
      <c r="F128" s="102"/>
      <c r="G128" s="96"/>
      <c r="H128" s="101"/>
      <c r="I128" s="58"/>
      <c r="J128" s="18"/>
    </row>
    <row r="129" spans="1:10" ht="15" customHeight="1" thickTop="1" thickBot="1" x14ac:dyDescent="0.3">
      <c r="A129" s="634"/>
      <c r="B129" s="134" t="s">
        <v>127</v>
      </c>
      <c r="C129" s="135" t="s">
        <v>117</v>
      </c>
      <c r="D129" s="636"/>
      <c r="E129" s="141" t="s">
        <v>129</v>
      </c>
      <c r="F129" s="351" t="s">
        <v>534</v>
      </c>
      <c r="G129" s="96"/>
      <c r="H129" s="101"/>
      <c r="I129" s="58"/>
      <c r="J129" s="18"/>
    </row>
    <row r="130" spans="1:10" ht="15" customHeight="1" thickTop="1" thickBot="1" x14ac:dyDescent="0.3">
      <c r="A130" s="634"/>
      <c r="B130" s="134" t="s">
        <v>144</v>
      </c>
      <c r="C130" s="135" t="s">
        <v>17</v>
      </c>
      <c r="D130" s="636"/>
      <c r="E130" s="141" t="s">
        <v>146</v>
      </c>
      <c r="F130" s="351" t="s">
        <v>534</v>
      </c>
      <c r="G130" s="96"/>
      <c r="H130" s="101"/>
      <c r="I130" s="58"/>
      <c r="J130" s="18"/>
    </row>
    <row r="131" spans="1:10" ht="15" customHeight="1" thickTop="1" x14ac:dyDescent="0.25">
      <c r="A131" s="633"/>
      <c r="B131" s="637"/>
      <c r="C131" s="637"/>
      <c r="D131" s="637"/>
      <c r="E131" s="355"/>
      <c r="F131" s="103"/>
      <c r="G131" s="96"/>
      <c r="H131" s="101"/>
      <c r="I131" s="58"/>
      <c r="J131" s="18"/>
    </row>
    <row r="132" spans="1:10" ht="15" customHeight="1" thickBot="1" x14ac:dyDescent="0.3">
      <c r="A132" s="629"/>
      <c r="B132" s="638" t="s">
        <v>535</v>
      </c>
      <c r="C132" s="638" t="s">
        <v>516</v>
      </c>
      <c r="D132" s="638"/>
      <c r="E132" s="350"/>
      <c r="F132" s="102"/>
      <c r="G132" s="96"/>
      <c r="H132" s="101"/>
      <c r="I132" s="58"/>
      <c r="J132" s="18"/>
    </row>
    <row r="133" spans="1:10" ht="15" customHeight="1" thickTop="1" thickBot="1" x14ac:dyDescent="0.3">
      <c r="A133" s="634"/>
      <c r="B133" s="134" t="s">
        <v>247</v>
      </c>
      <c r="C133" s="135" t="s">
        <v>248</v>
      </c>
      <c r="D133" s="636"/>
      <c r="E133" s="141" t="s">
        <v>250</v>
      </c>
      <c r="F133" s="351" t="s">
        <v>535</v>
      </c>
      <c r="G133" s="96"/>
      <c r="H133" s="101"/>
      <c r="I133" s="58"/>
      <c r="J133" s="18"/>
    </row>
    <row r="134" spans="1:10" ht="15" customHeight="1" thickTop="1" thickBot="1" x14ac:dyDescent="0.3">
      <c r="A134" s="634"/>
      <c r="B134" s="134" t="s">
        <v>271</v>
      </c>
      <c r="C134" s="135" t="s">
        <v>117</v>
      </c>
      <c r="D134" s="636"/>
      <c r="E134" s="141" t="s">
        <v>273</v>
      </c>
      <c r="F134" s="351" t="s">
        <v>535</v>
      </c>
      <c r="G134" s="96"/>
      <c r="H134" s="101"/>
      <c r="I134" s="58"/>
      <c r="J134" s="18"/>
    </row>
    <row r="135" spans="1:10" ht="15" customHeight="1" thickTop="1" x14ac:dyDescent="0.25">
      <c r="A135" s="633"/>
      <c r="B135" s="637"/>
      <c r="C135" s="637"/>
      <c r="D135" s="637"/>
      <c r="E135" s="355"/>
      <c r="F135" s="103"/>
      <c r="G135" s="96"/>
      <c r="H135" s="101"/>
      <c r="I135" s="58"/>
      <c r="J135" s="18"/>
    </row>
    <row r="136" spans="1:10" ht="15" customHeight="1" thickBot="1" x14ac:dyDescent="0.3">
      <c r="A136" s="378"/>
      <c r="B136" s="379" t="s">
        <v>539</v>
      </c>
      <c r="C136" s="379" t="s">
        <v>512</v>
      </c>
      <c r="D136" s="638"/>
      <c r="E136" s="350"/>
      <c r="F136" s="102"/>
      <c r="G136" s="96"/>
      <c r="H136" s="101"/>
      <c r="I136" s="58"/>
      <c r="J136" s="18"/>
    </row>
    <row r="137" spans="1:10" ht="15" customHeight="1" thickTop="1" thickBot="1" x14ac:dyDescent="0.3">
      <c r="A137" s="380"/>
      <c r="B137" s="144" t="s">
        <v>359</v>
      </c>
      <c r="C137" s="135" t="s">
        <v>360</v>
      </c>
      <c r="D137" s="636"/>
      <c r="E137" s="352" t="s">
        <v>362</v>
      </c>
      <c r="F137" s="381" t="s">
        <v>539</v>
      </c>
      <c r="G137" s="96"/>
      <c r="H137" s="101"/>
      <c r="I137" s="58"/>
      <c r="J137" s="18"/>
    </row>
    <row r="138" spans="1:10" ht="15" customHeight="1" thickTop="1" x14ac:dyDescent="0.25">
      <c r="A138" s="382"/>
      <c r="B138" s="383"/>
      <c r="C138" s="383"/>
      <c r="D138" s="637"/>
      <c r="E138" s="353"/>
      <c r="F138" s="369"/>
      <c r="G138" s="132"/>
      <c r="H138" s="101"/>
      <c r="I138" s="58"/>
      <c r="J138" s="18"/>
    </row>
    <row r="139" spans="1:10" ht="15" customHeight="1" thickBot="1" x14ac:dyDescent="0.3">
      <c r="A139" s="372"/>
      <c r="B139" s="384" t="s">
        <v>540</v>
      </c>
      <c r="C139" s="384" t="s">
        <v>512</v>
      </c>
      <c r="D139" s="638"/>
      <c r="E139" s="385"/>
      <c r="F139" s="386"/>
      <c r="G139" s="145"/>
      <c r="H139" s="101"/>
      <c r="I139" s="58"/>
      <c r="J139" s="18"/>
    </row>
    <row r="140" spans="1:10" ht="15" customHeight="1" thickTop="1" thickBot="1" x14ac:dyDescent="0.3">
      <c r="A140" s="387"/>
      <c r="B140" s="140" t="s">
        <v>103</v>
      </c>
      <c r="C140" s="135" t="s">
        <v>17</v>
      </c>
      <c r="D140" s="636"/>
      <c r="E140" s="352" t="s">
        <v>110</v>
      </c>
      <c r="F140" s="375" t="s">
        <v>540</v>
      </c>
      <c r="G140" s="145"/>
      <c r="H140" s="101"/>
      <c r="I140" s="56"/>
      <c r="J140" s="18"/>
    </row>
    <row r="141" spans="1:10" ht="15" customHeight="1" thickTop="1" x14ac:dyDescent="0.25">
      <c r="A141" s="376"/>
      <c r="B141" s="388"/>
      <c r="C141" s="388"/>
      <c r="D141" s="637"/>
      <c r="E141" s="353"/>
      <c r="F141" s="369"/>
      <c r="G141" s="145"/>
      <c r="H141" s="101"/>
      <c r="I141" s="58"/>
      <c r="J141" s="18"/>
    </row>
    <row r="142" spans="1:10" ht="15" customHeight="1" x14ac:dyDescent="0.25">
      <c r="A142" s="804" t="s">
        <v>547</v>
      </c>
      <c r="B142" s="805"/>
      <c r="C142" s="805"/>
      <c r="D142" s="806"/>
      <c r="E142" s="133"/>
      <c r="F142" s="132"/>
      <c r="G142" s="132"/>
      <c r="H142" s="101"/>
      <c r="I142" s="58"/>
      <c r="J142" s="18"/>
    </row>
    <row r="143" spans="1:10" ht="15" customHeight="1" x14ac:dyDescent="0.25">
      <c r="A143" s="807" t="s">
        <v>536</v>
      </c>
      <c r="B143" s="808"/>
      <c r="C143" s="808"/>
      <c r="D143" s="809"/>
      <c r="E143" s="133"/>
      <c r="F143" s="132"/>
      <c r="G143" s="132"/>
      <c r="H143" s="101"/>
      <c r="I143" s="58"/>
      <c r="J143" s="18"/>
    </row>
    <row r="144" spans="1:10" ht="15" customHeight="1" thickBot="1" x14ac:dyDescent="0.3">
      <c r="A144" s="810" t="s">
        <v>548</v>
      </c>
      <c r="B144" s="811"/>
      <c r="C144" s="811"/>
      <c r="D144" s="812"/>
      <c r="E144" s="133"/>
      <c r="F144" s="132"/>
      <c r="G144" s="132"/>
      <c r="H144" s="101"/>
      <c r="I144" s="58"/>
      <c r="J144" s="18"/>
    </row>
    <row r="145" spans="1:21" ht="15" customHeight="1" thickTop="1" thickBot="1" x14ac:dyDescent="0.3">
      <c r="A145" s="651"/>
      <c r="B145" s="134" t="s">
        <v>549</v>
      </c>
      <c r="C145" s="135" t="s">
        <v>550</v>
      </c>
      <c r="D145" s="636"/>
      <c r="E145" s="133"/>
      <c r="F145" s="132"/>
      <c r="G145" s="132"/>
      <c r="H145" s="101"/>
      <c r="I145" s="58"/>
      <c r="J145" s="18"/>
    </row>
    <row r="146" spans="1:21" ht="15" customHeight="1" thickTop="1" x14ac:dyDescent="0.25">
      <c r="A146" s="813"/>
      <c r="B146" s="814"/>
      <c r="C146" s="814"/>
      <c r="D146" s="815"/>
      <c r="E146" s="133"/>
      <c r="F146" s="132"/>
      <c r="G146" s="132"/>
      <c r="H146" s="101"/>
      <c r="I146" s="58"/>
      <c r="J146" s="18"/>
    </row>
    <row r="147" spans="1:21" ht="15" customHeight="1" x14ac:dyDescent="0.25">
      <c r="A147" s="807" t="s">
        <v>551</v>
      </c>
      <c r="B147" s="808"/>
      <c r="C147" s="808"/>
      <c r="D147" s="809"/>
      <c r="E147" s="133"/>
      <c r="F147" s="132"/>
      <c r="G147" s="132"/>
      <c r="H147" s="101"/>
      <c r="I147" s="58"/>
      <c r="J147" s="18"/>
    </row>
    <row r="148" spans="1:21" ht="15" customHeight="1" thickBot="1" x14ac:dyDescent="0.3">
      <c r="A148" s="801" t="s">
        <v>552</v>
      </c>
      <c r="B148" s="802"/>
      <c r="C148" s="802"/>
      <c r="D148" s="803"/>
      <c r="E148" s="133"/>
      <c r="F148" s="132"/>
      <c r="G148" s="132"/>
      <c r="H148" s="101"/>
      <c r="I148" s="58"/>
      <c r="J148" s="18"/>
    </row>
    <row r="149" spans="1:21" ht="15" customHeight="1" thickTop="1" x14ac:dyDescent="0.25"/>
    <row r="150" spans="1:21" ht="15" customHeight="1" x14ac:dyDescent="0.25">
      <c r="A150" s="47" t="s">
        <v>377</v>
      </c>
    </row>
    <row r="151" spans="1:21" x14ac:dyDescent="0.25">
      <c r="A151" s="48" t="s">
        <v>379</v>
      </c>
    </row>
    <row r="152" spans="1:21" x14ac:dyDescent="0.25">
      <c r="A152" s="36" t="s">
        <v>607</v>
      </c>
      <c r="B152" s="35"/>
      <c r="C152" s="35"/>
      <c r="D152" s="35"/>
      <c r="E152" s="53"/>
      <c r="F152" s="53"/>
      <c r="H152" s="35"/>
      <c r="I152" s="35"/>
      <c r="J152" s="35"/>
      <c r="K152" s="35"/>
      <c r="L152" s="35"/>
      <c r="Q152" s="35"/>
    </row>
    <row r="154" spans="1:21" s="35" customFormat="1" x14ac:dyDescent="0.25">
      <c r="A154"/>
      <c r="B154" s="652" t="s">
        <v>0</v>
      </c>
      <c r="C154" s="652" t="s">
        <v>1</v>
      </c>
      <c r="E154" s="652" t="s">
        <v>874</v>
      </c>
      <c r="F154" s="652" t="s">
        <v>327</v>
      </c>
      <c r="H154" s="653" t="s">
        <v>851</v>
      </c>
      <c r="I154" s="653" t="s">
        <v>852</v>
      </c>
      <c r="J154" s="653" t="s">
        <v>853</v>
      </c>
      <c r="K154"/>
      <c r="L154" s="53"/>
      <c r="M154" s="53"/>
      <c r="N154" s="53"/>
      <c r="O154" s="53"/>
      <c r="P154"/>
      <c r="R154" s="551"/>
      <c r="S154" s="551"/>
      <c r="T154" s="495"/>
    </row>
    <row r="155" spans="1:21" ht="15" customHeight="1" x14ac:dyDescent="0.25">
      <c r="B155" s="658" t="s">
        <v>873</v>
      </c>
      <c r="C155" s="658" t="s">
        <v>187</v>
      </c>
      <c r="D155" s="661"/>
      <c r="E155" s="662">
        <v>1881</v>
      </c>
      <c r="F155" s="658" t="s">
        <v>18</v>
      </c>
      <c r="G155" s="661"/>
      <c r="H155" s="665">
        <v>1881</v>
      </c>
      <c r="I155" s="665">
        <v>1918</v>
      </c>
      <c r="J155" s="665">
        <f t="shared" ref="J155:J186" si="4">I155-H155</f>
        <v>37</v>
      </c>
      <c r="K155" s="436"/>
      <c r="L155" s="53"/>
      <c r="P155"/>
      <c r="Q155" s="35"/>
      <c r="R155" s="551"/>
      <c r="T155" s="495"/>
      <c r="U155"/>
    </row>
    <row r="156" spans="1:21" ht="15" customHeight="1" x14ac:dyDescent="0.25">
      <c r="B156" s="659" t="s">
        <v>328</v>
      </c>
      <c r="C156" s="659" t="s">
        <v>17</v>
      </c>
      <c r="D156" s="661"/>
      <c r="E156" s="670">
        <v>1880</v>
      </c>
      <c r="F156" s="659" t="s">
        <v>18</v>
      </c>
      <c r="G156" s="661"/>
      <c r="H156" s="669">
        <v>1880</v>
      </c>
      <c r="I156" s="671">
        <v>1914</v>
      </c>
      <c r="J156" s="669">
        <f t="shared" si="4"/>
        <v>34</v>
      </c>
      <c r="K156" s="437"/>
      <c r="L156" s="53"/>
      <c r="P156"/>
      <c r="Q156" s="35"/>
      <c r="R156" s="551"/>
      <c r="T156" s="495"/>
      <c r="U156"/>
    </row>
    <row r="157" spans="1:21" ht="15" customHeight="1" x14ac:dyDescent="0.25">
      <c r="B157" s="659" t="s">
        <v>279</v>
      </c>
      <c r="C157" s="659" t="s">
        <v>176</v>
      </c>
      <c r="D157" s="661"/>
      <c r="E157" s="670">
        <v>1880</v>
      </c>
      <c r="F157" s="659" t="s">
        <v>18</v>
      </c>
      <c r="G157" s="661"/>
      <c r="H157" s="665">
        <v>1880</v>
      </c>
      <c r="I157" s="687">
        <v>1914</v>
      </c>
      <c r="J157" s="665">
        <f t="shared" si="4"/>
        <v>34</v>
      </c>
      <c r="K157" s="437"/>
      <c r="L157" s="53"/>
      <c r="P157"/>
      <c r="Q157" s="35"/>
      <c r="R157" s="551"/>
      <c r="T157" s="495"/>
      <c r="U157"/>
    </row>
    <row r="158" spans="1:21" ht="15" customHeight="1" x14ac:dyDescent="0.25">
      <c r="B158" s="659" t="s">
        <v>252</v>
      </c>
      <c r="C158" s="659" t="s">
        <v>82</v>
      </c>
      <c r="D158" s="661"/>
      <c r="E158" s="670">
        <v>1883</v>
      </c>
      <c r="F158" s="659" t="s">
        <v>18</v>
      </c>
      <c r="G158" s="661"/>
      <c r="H158" s="669">
        <v>1883</v>
      </c>
      <c r="I158" s="671">
        <v>1914</v>
      </c>
      <c r="J158" s="669">
        <f t="shared" si="4"/>
        <v>31</v>
      </c>
      <c r="K158" s="437"/>
      <c r="L158" s="53"/>
      <c r="P158"/>
      <c r="Q158" s="35"/>
      <c r="R158" s="551"/>
      <c r="T158" s="495"/>
      <c r="U158"/>
    </row>
    <row r="159" spans="1:21" ht="15" customHeight="1" x14ac:dyDescent="0.25">
      <c r="B159" s="659" t="s">
        <v>196</v>
      </c>
      <c r="C159" s="659" t="s">
        <v>122</v>
      </c>
      <c r="D159" s="661"/>
      <c r="E159" s="670">
        <v>1886</v>
      </c>
      <c r="F159" s="659" t="s">
        <v>18</v>
      </c>
      <c r="G159" s="661"/>
      <c r="H159" s="669">
        <v>1886</v>
      </c>
      <c r="I159" s="669">
        <v>1915</v>
      </c>
      <c r="J159" s="669">
        <f t="shared" si="4"/>
        <v>29</v>
      </c>
      <c r="K159" s="437"/>
      <c r="L159" s="53"/>
      <c r="P159"/>
      <c r="Q159" s="35"/>
      <c r="R159" s="551"/>
      <c r="T159" s="495"/>
      <c r="U159"/>
    </row>
    <row r="160" spans="1:21" ht="15" customHeight="1" x14ac:dyDescent="0.25">
      <c r="B160" s="659" t="s">
        <v>44</v>
      </c>
      <c r="C160" s="659" t="s">
        <v>45</v>
      </c>
      <c r="D160" s="661"/>
      <c r="E160" s="670">
        <v>1893</v>
      </c>
      <c r="F160" s="659" t="s">
        <v>18</v>
      </c>
      <c r="G160" s="661"/>
      <c r="H160" s="665">
        <v>1893</v>
      </c>
      <c r="I160" s="665">
        <v>1920</v>
      </c>
      <c r="J160" s="665">
        <f t="shared" si="4"/>
        <v>27</v>
      </c>
      <c r="K160" s="437"/>
      <c r="L160" s="53"/>
      <c r="P160"/>
      <c r="Q160" s="35"/>
      <c r="R160" s="551"/>
      <c r="T160" s="495"/>
      <c r="U160"/>
    </row>
    <row r="161" spans="2:21" ht="15" customHeight="1" x14ac:dyDescent="0.25">
      <c r="B161" s="659" t="s">
        <v>855</v>
      </c>
      <c r="C161" s="659" t="s">
        <v>82</v>
      </c>
      <c r="D161" s="661"/>
      <c r="E161" s="670">
        <v>1889</v>
      </c>
      <c r="F161" s="659" t="s">
        <v>18</v>
      </c>
      <c r="G161" s="661"/>
      <c r="H161" s="669">
        <v>1889</v>
      </c>
      <c r="I161" s="669">
        <v>1916</v>
      </c>
      <c r="J161" s="669">
        <f t="shared" si="4"/>
        <v>27</v>
      </c>
      <c r="K161" s="437"/>
      <c r="L161" s="53"/>
      <c r="P161"/>
      <c r="Q161" s="35"/>
      <c r="R161" s="551"/>
      <c r="T161" s="495"/>
      <c r="U161"/>
    </row>
    <row r="162" spans="2:21" ht="15" customHeight="1" x14ac:dyDescent="0.25">
      <c r="B162" s="659" t="s">
        <v>247</v>
      </c>
      <c r="C162" s="659" t="s">
        <v>248</v>
      </c>
      <c r="D162" s="661"/>
      <c r="E162" s="670">
        <v>1891</v>
      </c>
      <c r="F162" s="659" t="s">
        <v>18</v>
      </c>
      <c r="G162" s="661"/>
      <c r="H162" s="665">
        <v>1891</v>
      </c>
      <c r="I162" s="668">
        <v>1918</v>
      </c>
      <c r="J162" s="665">
        <f t="shared" si="4"/>
        <v>27</v>
      </c>
      <c r="K162" s="697"/>
      <c r="L162" s="53"/>
      <c r="P162"/>
      <c r="Q162" s="35"/>
      <c r="R162" s="551"/>
      <c r="T162" s="495"/>
      <c r="U162"/>
    </row>
    <row r="163" spans="2:21" ht="15" customHeight="1" x14ac:dyDescent="0.25">
      <c r="B163" s="659" t="s">
        <v>872</v>
      </c>
      <c r="C163" s="659" t="s">
        <v>176</v>
      </c>
      <c r="D163" s="661"/>
      <c r="E163" s="670">
        <v>1890</v>
      </c>
      <c r="F163" s="659" t="s">
        <v>18</v>
      </c>
      <c r="G163" s="661"/>
      <c r="H163" s="665">
        <v>1890</v>
      </c>
      <c r="I163" s="668">
        <v>1915</v>
      </c>
      <c r="J163" s="665">
        <f t="shared" si="4"/>
        <v>25</v>
      </c>
      <c r="K163" s="437"/>
      <c r="L163" s="53"/>
      <c r="P163"/>
      <c r="Q163" s="35"/>
      <c r="R163" s="551"/>
      <c r="T163" s="495"/>
      <c r="U163"/>
    </row>
    <row r="164" spans="2:21" ht="15" customHeight="1" x14ac:dyDescent="0.25">
      <c r="B164" s="659" t="s">
        <v>144</v>
      </c>
      <c r="C164" s="659" t="s">
        <v>17</v>
      </c>
      <c r="D164" s="661"/>
      <c r="E164" s="670">
        <v>1890</v>
      </c>
      <c r="F164" s="659" t="s">
        <v>18</v>
      </c>
      <c r="G164" s="661"/>
      <c r="H164" s="665">
        <v>1890</v>
      </c>
      <c r="I164" s="665">
        <v>1914</v>
      </c>
      <c r="J164" s="665">
        <f t="shared" si="4"/>
        <v>24</v>
      </c>
      <c r="K164" s="437"/>
      <c r="L164" s="53"/>
      <c r="P164"/>
      <c r="Q164" s="35"/>
      <c r="R164" s="551"/>
      <c r="T164" s="495"/>
      <c r="U164"/>
    </row>
    <row r="165" spans="2:21" ht="15" customHeight="1" x14ac:dyDescent="0.25">
      <c r="B165" s="658" t="s">
        <v>295</v>
      </c>
      <c r="C165" s="658" t="s">
        <v>858</v>
      </c>
      <c r="D165" s="661"/>
      <c r="E165" s="662">
        <v>1893</v>
      </c>
      <c r="F165" s="658" t="s">
        <v>18</v>
      </c>
      <c r="G165" s="661"/>
      <c r="H165" s="665">
        <v>1893</v>
      </c>
      <c r="I165" s="668">
        <v>1917</v>
      </c>
      <c r="J165" s="665">
        <f t="shared" si="4"/>
        <v>24</v>
      </c>
      <c r="K165" s="437"/>
      <c r="L165" s="53"/>
      <c r="P165"/>
      <c r="Q165" s="35"/>
      <c r="R165" s="551"/>
      <c r="T165" s="495"/>
      <c r="U165"/>
    </row>
    <row r="166" spans="2:21" ht="15" customHeight="1" x14ac:dyDescent="0.25">
      <c r="B166" s="659" t="s">
        <v>27</v>
      </c>
      <c r="C166" s="659" t="s">
        <v>28</v>
      </c>
      <c r="D166" s="661"/>
      <c r="E166" s="670">
        <v>1893</v>
      </c>
      <c r="F166" s="659" t="s">
        <v>18</v>
      </c>
      <c r="G166" s="661"/>
      <c r="H166" s="669">
        <v>1893</v>
      </c>
      <c r="I166" s="669">
        <v>1916</v>
      </c>
      <c r="J166" s="672">
        <f t="shared" si="4"/>
        <v>23</v>
      </c>
      <c r="K166" s="437"/>
      <c r="L166" s="53"/>
      <c r="P166"/>
      <c r="Q166" s="35"/>
      <c r="R166" s="551"/>
      <c r="T166" s="495"/>
      <c r="U166"/>
    </row>
    <row r="167" spans="2:21" ht="15" customHeight="1" x14ac:dyDescent="0.25">
      <c r="B167" s="618" t="s">
        <v>88</v>
      </c>
      <c r="C167" s="618" t="s">
        <v>854</v>
      </c>
      <c r="D167" s="661"/>
      <c r="E167" s="673">
        <v>1880</v>
      </c>
      <c r="F167" s="618" t="s">
        <v>21</v>
      </c>
      <c r="G167" s="661"/>
      <c r="H167" s="667">
        <v>1891</v>
      </c>
      <c r="I167" s="669">
        <v>1914</v>
      </c>
      <c r="J167" s="669">
        <f t="shared" si="4"/>
        <v>23</v>
      </c>
      <c r="K167" s="437"/>
      <c r="L167" s="53"/>
      <c r="P167"/>
      <c r="Q167" s="35"/>
      <c r="R167" s="551"/>
      <c r="T167" s="495"/>
      <c r="U167"/>
    </row>
    <row r="168" spans="2:21" ht="15" customHeight="1" x14ac:dyDescent="0.25">
      <c r="B168" s="609" t="s">
        <v>871</v>
      </c>
      <c r="C168" s="664" t="s">
        <v>440</v>
      </c>
      <c r="D168" s="661"/>
      <c r="E168" s="663">
        <v>1882</v>
      </c>
      <c r="F168" s="664" t="s">
        <v>111</v>
      </c>
      <c r="G168" s="661"/>
      <c r="H168" s="665">
        <v>1882</v>
      </c>
      <c r="I168" s="674">
        <v>1905</v>
      </c>
      <c r="J168" s="665">
        <f t="shared" si="4"/>
        <v>23</v>
      </c>
      <c r="K168" s="437"/>
      <c r="L168" s="53"/>
      <c r="P168"/>
      <c r="Q168" s="35"/>
      <c r="R168" s="551"/>
      <c r="T168" s="495"/>
      <c r="U168"/>
    </row>
    <row r="169" spans="2:21" ht="15" customHeight="1" x14ac:dyDescent="0.25">
      <c r="B169" s="659" t="s">
        <v>868</v>
      </c>
      <c r="C169" s="659" t="s">
        <v>28</v>
      </c>
      <c r="D169" s="661"/>
      <c r="E169" s="670">
        <v>1892</v>
      </c>
      <c r="F169" s="659" t="s">
        <v>18</v>
      </c>
      <c r="G169" s="661"/>
      <c r="H169" s="665">
        <v>1892</v>
      </c>
      <c r="I169" s="665">
        <v>1915</v>
      </c>
      <c r="J169" s="665">
        <f t="shared" si="4"/>
        <v>23</v>
      </c>
      <c r="K169" s="437"/>
      <c r="L169" s="53"/>
      <c r="P169"/>
      <c r="Q169" s="35"/>
      <c r="R169" s="551"/>
      <c r="T169" s="495"/>
      <c r="U169"/>
    </row>
    <row r="170" spans="2:21" ht="15" customHeight="1" x14ac:dyDescent="0.25">
      <c r="B170" s="659" t="s">
        <v>869</v>
      </c>
      <c r="C170" s="659" t="s">
        <v>17</v>
      </c>
      <c r="D170" s="661"/>
      <c r="E170" s="670">
        <v>1891</v>
      </c>
      <c r="F170" s="659" t="s">
        <v>18</v>
      </c>
      <c r="G170" s="661"/>
      <c r="H170" s="669">
        <v>1891</v>
      </c>
      <c r="I170" s="669">
        <v>1914</v>
      </c>
      <c r="J170" s="669">
        <f t="shared" si="4"/>
        <v>23</v>
      </c>
      <c r="K170" s="437"/>
      <c r="L170" s="53"/>
      <c r="P170"/>
      <c r="Q170" s="35"/>
      <c r="R170" s="551"/>
      <c r="T170" s="495"/>
      <c r="U170"/>
    </row>
    <row r="171" spans="2:21" ht="15" customHeight="1" x14ac:dyDescent="0.25">
      <c r="B171" s="675" t="s">
        <v>191</v>
      </c>
      <c r="C171" s="675" t="s">
        <v>82</v>
      </c>
      <c r="D171" s="661"/>
      <c r="E171" s="676">
        <v>1888</v>
      </c>
      <c r="F171" s="675" t="s">
        <v>194</v>
      </c>
      <c r="G171" s="661"/>
      <c r="H171" s="677">
        <v>1891</v>
      </c>
      <c r="I171" s="669">
        <v>1914</v>
      </c>
      <c r="J171" s="669">
        <f t="shared" si="4"/>
        <v>23</v>
      </c>
      <c r="K171" s="437"/>
      <c r="L171" s="53"/>
      <c r="P171"/>
      <c r="Q171" s="35"/>
      <c r="R171" s="551"/>
      <c r="T171" s="495"/>
      <c r="U171"/>
    </row>
    <row r="172" spans="2:21" ht="15" customHeight="1" x14ac:dyDescent="0.25">
      <c r="B172" s="659" t="s">
        <v>870</v>
      </c>
      <c r="C172" s="659" t="s">
        <v>255</v>
      </c>
      <c r="D172" s="661"/>
      <c r="E172" s="670">
        <v>1894</v>
      </c>
      <c r="F172" s="659" t="s">
        <v>18</v>
      </c>
      <c r="G172" s="661"/>
      <c r="H172" s="665">
        <v>1894</v>
      </c>
      <c r="I172" s="668">
        <v>1917</v>
      </c>
      <c r="J172" s="665">
        <f t="shared" si="4"/>
        <v>23</v>
      </c>
      <c r="K172" s="437"/>
      <c r="L172" s="53"/>
      <c r="P172"/>
      <c r="Q172" s="35"/>
      <c r="R172" s="551"/>
      <c r="T172" s="495"/>
      <c r="U172"/>
    </row>
    <row r="173" spans="2:21" ht="15" customHeight="1" x14ac:dyDescent="0.25">
      <c r="B173" s="659" t="s">
        <v>127</v>
      </c>
      <c r="C173" s="659" t="s">
        <v>117</v>
      </c>
      <c r="D173" s="661"/>
      <c r="E173" s="670">
        <v>1893</v>
      </c>
      <c r="F173" s="659" t="s">
        <v>18</v>
      </c>
      <c r="G173" s="661"/>
      <c r="H173" s="665">
        <v>1893</v>
      </c>
      <c r="I173" s="665">
        <v>1915</v>
      </c>
      <c r="J173" s="665">
        <f t="shared" si="4"/>
        <v>22</v>
      </c>
      <c r="K173" s="437"/>
      <c r="L173" s="53"/>
      <c r="P173"/>
      <c r="Q173" s="35"/>
      <c r="R173" s="551"/>
      <c r="T173" s="495"/>
      <c r="U173"/>
    </row>
    <row r="174" spans="2:21" ht="15" customHeight="1" x14ac:dyDescent="0.25">
      <c r="B174" s="659" t="s">
        <v>227</v>
      </c>
      <c r="C174" s="659" t="s">
        <v>117</v>
      </c>
      <c r="D174" s="661"/>
      <c r="E174" s="670">
        <v>1893</v>
      </c>
      <c r="F174" s="659" t="s">
        <v>18</v>
      </c>
      <c r="G174" s="661"/>
      <c r="H174" s="665">
        <v>1893</v>
      </c>
      <c r="I174" s="668">
        <v>1915</v>
      </c>
      <c r="J174" s="665">
        <f t="shared" si="4"/>
        <v>22</v>
      </c>
      <c r="K174" s="437"/>
      <c r="L174" s="53"/>
      <c r="P174"/>
      <c r="Q174" s="35"/>
      <c r="R174" s="551"/>
      <c r="T174" s="495"/>
      <c r="U174"/>
    </row>
    <row r="175" spans="2:21" ht="15" customHeight="1" x14ac:dyDescent="0.25">
      <c r="B175" s="675" t="s">
        <v>55</v>
      </c>
      <c r="C175" s="675" t="s">
        <v>436</v>
      </c>
      <c r="D175" s="661"/>
      <c r="E175" s="676">
        <v>1891</v>
      </c>
      <c r="F175" s="675" t="s">
        <v>274</v>
      </c>
      <c r="G175" s="661"/>
      <c r="H175" s="677">
        <v>1893</v>
      </c>
      <c r="I175" s="669">
        <v>1914</v>
      </c>
      <c r="J175" s="669">
        <f t="shared" si="4"/>
        <v>21</v>
      </c>
      <c r="K175" s="437"/>
      <c r="L175" s="53"/>
      <c r="P175"/>
      <c r="Q175" s="35"/>
      <c r="R175" s="551"/>
      <c r="T175" s="495"/>
      <c r="U175"/>
    </row>
    <row r="176" spans="2:21" ht="15" customHeight="1" x14ac:dyDescent="0.25">
      <c r="B176" s="659" t="s">
        <v>149</v>
      </c>
      <c r="C176" s="659" t="s">
        <v>17</v>
      </c>
      <c r="D176" s="661"/>
      <c r="E176" s="670">
        <v>1897</v>
      </c>
      <c r="F176" s="659" t="s">
        <v>18</v>
      </c>
      <c r="G176" s="661"/>
      <c r="H176" s="669">
        <v>1897</v>
      </c>
      <c r="I176" s="669">
        <v>1918</v>
      </c>
      <c r="J176" s="669">
        <f t="shared" si="4"/>
        <v>21</v>
      </c>
      <c r="K176" s="437"/>
      <c r="L176" s="53"/>
      <c r="P176"/>
      <c r="Q176" s="35"/>
      <c r="R176" s="551"/>
      <c r="T176" s="495"/>
      <c r="U176"/>
    </row>
    <row r="177" spans="2:21" ht="15" customHeight="1" x14ac:dyDescent="0.25">
      <c r="B177" s="659" t="s">
        <v>303</v>
      </c>
      <c r="C177" s="659" t="s">
        <v>28</v>
      </c>
      <c r="D177" s="661"/>
      <c r="E177" s="670">
        <v>1894</v>
      </c>
      <c r="F177" s="659" t="s">
        <v>18</v>
      </c>
      <c r="G177" s="661"/>
      <c r="H177" s="669">
        <v>1894</v>
      </c>
      <c r="I177" s="671">
        <v>1915</v>
      </c>
      <c r="J177" s="669">
        <f t="shared" si="4"/>
        <v>21</v>
      </c>
      <c r="K177" s="437"/>
      <c r="L177" s="53"/>
      <c r="P177"/>
      <c r="Q177" s="35"/>
      <c r="R177" s="551"/>
      <c r="T177" s="495"/>
      <c r="U177"/>
    </row>
    <row r="178" spans="2:21" ht="15" customHeight="1" x14ac:dyDescent="0.25">
      <c r="B178" s="659" t="s">
        <v>224</v>
      </c>
      <c r="C178" s="659" t="s">
        <v>164</v>
      </c>
      <c r="D178" s="661"/>
      <c r="E178" s="670">
        <v>1894</v>
      </c>
      <c r="F178" s="659" t="s">
        <v>18</v>
      </c>
      <c r="G178" s="661"/>
      <c r="H178" s="669">
        <v>1894</v>
      </c>
      <c r="I178" s="671">
        <v>1914</v>
      </c>
      <c r="J178" s="669">
        <f t="shared" si="4"/>
        <v>20</v>
      </c>
      <c r="K178" s="437"/>
      <c r="L178" s="53"/>
      <c r="P178"/>
      <c r="Q178" s="35"/>
      <c r="R178" s="551"/>
      <c r="T178" s="495"/>
      <c r="U178"/>
    </row>
    <row r="179" spans="2:21" ht="15" customHeight="1" x14ac:dyDescent="0.25">
      <c r="B179" s="658" t="s">
        <v>359</v>
      </c>
      <c r="C179" s="658" t="s">
        <v>360</v>
      </c>
      <c r="D179" s="661"/>
      <c r="E179" s="662">
        <v>1893</v>
      </c>
      <c r="F179" s="658" t="s">
        <v>18</v>
      </c>
      <c r="G179" s="661"/>
      <c r="H179" s="669">
        <v>1893</v>
      </c>
      <c r="I179" s="678">
        <v>1913</v>
      </c>
      <c r="J179" s="669">
        <f t="shared" si="4"/>
        <v>20</v>
      </c>
      <c r="K179" s="437"/>
      <c r="L179" s="53"/>
      <c r="P179"/>
      <c r="Q179" s="35"/>
      <c r="R179" s="551"/>
      <c r="T179" s="495"/>
      <c r="U179"/>
    </row>
    <row r="180" spans="2:21" ht="15" customHeight="1" x14ac:dyDescent="0.25">
      <c r="B180" s="659" t="s">
        <v>860</v>
      </c>
      <c r="C180" s="659" t="s">
        <v>365</v>
      </c>
      <c r="D180" s="661"/>
      <c r="E180" s="670">
        <v>1896</v>
      </c>
      <c r="F180" s="659" t="s">
        <v>18</v>
      </c>
      <c r="G180" s="661"/>
      <c r="H180" s="669">
        <v>1896</v>
      </c>
      <c r="I180" s="671">
        <v>1916</v>
      </c>
      <c r="J180" s="669">
        <f t="shared" si="4"/>
        <v>20</v>
      </c>
      <c r="K180" s="698">
        <f>26/70</f>
        <v>0.37142857142857144</v>
      </c>
      <c r="L180" s="53"/>
      <c r="P180"/>
      <c r="Q180" s="35"/>
      <c r="R180" s="551"/>
      <c r="T180" s="495"/>
      <c r="U180"/>
    </row>
    <row r="181" spans="2:21" ht="15" customHeight="1" x14ac:dyDescent="0.25">
      <c r="B181" s="609" t="s">
        <v>16</v>
      </c>
      <c r="C181" s="609" t="s">
        <v>17</v>
      </c>
      <c r="D181" s="661"/>
      <c r="E181" s="663">
        <v>1875</v>
      </c>
      <c r="F181" s="609" t="s">
        <v>23</v>
      </c>
      <c r="G181" s="661"/>
      <c r="H181" s="679">
        <v>1896</v>
      </c>
      <c r="I181" s="672">
        <v>1915</v>
      </c>
      <c r="J181" s="672">
        <f t="shared" si="4"/>
        <v>19</v>
      </c>
      <c r="K181" s="436"/>
      <c r="L181" s="53"/>
      <c r="P181"/>
      <c r="Q181" s="35"/>
      <c r="R181" s="551"/>
      <c r="T181" s="495"/>
      <c r="U181"/>
    </row>
    <row r="182" spans="2:21" ht="15" customHeight="1" x14ac:dyDescent="0.25">
      <c r="B182" s="610" t="s">
        <v>116</v>
      </c>
      <c r="C182" s="680" t="s">
        <v>442</v>
      </c>
      <c r="D182" s="661"/>
      <c r="E182" s="681">
        <v>1882</v>
      </c>
      <c r="F182" s="680" t="s">
        <v>120</v>
      </c>
      <c r="G182" s="661"/>
      <c r="H182" s="682">
        <v>1900</v>
      </c>
      <c r="I182" s="669">
        <v>1919</v>
      </c>
      <c r="J182" s="669">
        <f t="shared" si="4"/>
        <v>19</v>
      </c>
      <c r="K182" s="437"/>
      <c r="L182" s="53"/>
      <c r="P182"/>
      <c r="Q182" s="35"/>
      <c r="R182" s="551"/>
      <c r="T182" s="495"/>
      <c r="U182"/>
    </row>
    <row r="183" spans="2:21" ht="15" customHeight="1" x14ac:dyDescent="0.25">
      <c r="B183" s="616" t="s">
        <v>154</v>
      </c>
      <c r="C183" s="616" t="s">
        <v>82</v>
      </c>
      <c r="D183" s="661"/>
      <c r="E183" s="683">
        <v>1892</v>
      </c>
      <c r="F183" s="616" t="s">
        <v>69</v>
      </c>
      <c r="G183" s="661"/>
      <c r="H183" s="677">
        <v>1896</v>
      </c>
      <c r="I183" s="669">
        <v>1915</v>
      </c>
      <c r="J183" s="669">
        <f t="shared" si="4"/>
        <v>19</v>
      </c>
      <c r="K183" s="437"/>
      <c r="L183" s="53"/>
      <c r="P183"/>
      <c r="Q183" s="35"/>
      <c r="R183" s="551"/>
      <c r="T183" s="495"/>
      <c r="U183"/>
    </row>
    <row r="184" spans="2:21" ht="15" customHeight="1" x14ac:dyDescent="0.25">
      <c r="B184" s="609" t="s">
        <v>212</v>
      </c>
      <c r="C184" s="609" t="s">
        <v>17</v>
      </c>
      <c r="D184" s="661"/>
      <c r="E184" s="663">
        <v>1888</v>
      </c>
      <c r="F184" s="609" t="s">
        <v>215</v>
      </c>
      <c r="G184" s="661"/>
      <c r="H184" s="666">
        <v>1895</v>
      </c>
      <c r="I184" s="671">
        <v>1914</v>
      </c>
      <c r="J184" s="669">
        <f t="shared" si="4"/>
        <v>19</v>
      </c>
      <c r="K184" s="437"/>
      <c r="L184" s="53"/>
      <c r="P184"/>
      <c r="Q184" s="35"/>
      <c r="R184" s="551"/>
      <c r="T184" s="495"/>
      <c r="U184"/>
    </row>
    <row r="185" spans="2:21" ht="15" customHeight="1" x14ac:dyDescent="0.25">
      <c r="B185" s="659" t="s">
        <v>232</v>
      </c>
      <c r="C185" s="659" t="s">
        <v>82</v>
      </c>
      <c r="D185" s="661"/>
      <c r="E185" s="670">
        <v>1893</v>
      </c>
      <c r="F185" s="659" t="s">
        <v>18</v>
      </c>
      <c r="G185" s="661"/>
      <c r="H185" s="665">
        <v>1893</v>
      </c>
      <c r="I185" s="687">
        <v>1911</v>
      </c>
      <c r="J185" s="665">
        <f t="shared" si="4"/>
        <v>18</v>
      </c>
      <c r="K185" s="437"/>
      <c r="L185" s="53"/>
      <c r="P185"/>
      <c r="Q185" s="35"/>
      <c r="R185" s="551"/>
      <c r="T185" s="495"/>
      <c r="U185"/>
    </row>
    <row r="186" spans="2:21" ht="15" customHeight="1" x14ac:dyDescent="0.25">
      <c r="B186" s="675" t="s">
        <v>39</v>
      </c>
      <c r="C186" s="675" t="s">
        <v>40</v>
      </c>
      <c r="D186" s="661"/>
      <c r="E186" s="676">
        <v>1883</v>
      </c>
      <c r="F186" s="675" t="s">
        <v>387</v>
      </c>
      <c r="G186" s="661"/>
      <c r="H186" s="677">
        <v>1900</v>
      </c>
      <c r="I186" s="669">
        <v>1917</v>
      </c>
      <c r="J186" s="672">
        <f t="shared" si="4"/>
        <v>17</v>
      </c>
      <c r="K186" s="437"/>
      <c r="L186" s="53"/>
      <c r="P186"/>
      <c r="Q186" s="35"/>
      <c r="R186" s="551"/>
      <c r="T186" s="495"/>
      <c r="U186"/>
    </row>
    <row r="187" spans="2:21" ht="15" customHeight="1" x14ac:dyDescent="0.25">
      <c r="B187" s="675" t="s">
        <v>49</v>
      </c>
      <c r="C187" s="675" t="s">
        <v>17</v>
      </c>
      <c r="D187" s="661"/>
      <c r="E187" s="676">
        <v>1897</v>
      </c>
      <c r="F187" s="675" t="s">
        <v>52</v>
      </c>
      <c r="G187" s="661"/>
      <c r="H187" s="677">
        <v>1902</v>
      </c>
      <c r="I187" s="669">
        <v>1918</v>
      </c>
      <c r="J187" s="669">
        <f t="shared" ref="J187:J218" si="5">I187-H187</f>
        <v>16</v>
      </c>
      <c r="K187" s="437"/>
      <c r="L187" s="53"/>
      <c r="P187"/>
      <c r="Q187" s="35"/>
      <c r="R187" s="551"/>
      <c r="T187" s="495"/>
      <c r="U187"/>
    </row>
    <row r="188" spans="2:21" ht="15" customHeight="1" x14ac:dyDescent="0.25">
      <c r="B188" s="618" t="s">
        <v>137</v>
      </c>
      <c r="C188" s="618" t="s">
        <v>138</v>
      </c>
      <c r="D188" s="661"/>
      <c r="E188" s="673">
        <v>1878</v>
      </c>
      <c r="F188" s="618" t="s">
        <v>856</v>
      </c>
      <c r="G188" s="661"/>
      <c r="H188" s="667">
        <v>1901</v>
      </c>
      <c r="I188" s="669">
        <v>1916</v>
      </c>
      <c r="J188" s="669">
        <f t="shared" si="5"/>
        <v>15</v>
      </c>
      <c r="K188" s="437"/>
      <c r="L188" s="53"/>
      <c r="P188"/>
      <c r="Q188" s="35"/>
      <c r="R188" s="551"/>
      <c r="T188" s="495"/>
      <c r="U188"/>
    </row>
    <row r="189" spans="2:21" ht="15" customHeight="1" x14ac:dyDescent="0.25">
      <c r="B189" s="618" t="s">
        <v>202</v>
      </c>
      <c r="C189" s="618" t="s">
        <v>45</v>
      </c>
      <c r="D189" s="661"/>
      <c r="E189" s="673">
        <v>1894</v>
      </c>
      <c r="F189" s="618" t="s">
        <v>21</v>
      </c>
      <c r="G189" s="661"/>
      <c r="H189" s="667">
        <v>1901</v>
      </c>
      <c r="I189" s="671">
        <v>1916</v>
      </c>
      <c r="J189" s="669">
        <f t="shared" si="5"/>
        <v>15</v>
      </c>
      <c r="K189" s="437"/>
      <c r="L189" s="53"/>
      <c r="P189"/>
      <c r="Q189" s="35"/>
      <c r="R189" s="551"/>
      <c r="T189" s="495"/>
      <c r="U189"/>
    </row>
    <row r="190" spans="2:21" ht="15" customHeight="1" x14ac:dyDescent="0.25">
      <c r="B190" s="616" t="s">
        <v>238</v>
      </c>
      <c r="C190" s="616" t="s">
        <v>28</v>
      </c>
      <c r="D190" s="661"/>
      <c r="E190" s="683">
        <v>1893</v>
      </c>
      <c r="F190" s="616" t="s">
        <v>69</v>
      </c>
      <c r="G190" s="661"/>
      <c r="H190" s="682">
        <v>1901</v>
      </c>
      <c r="I190" s="671">
        <v>1916</v>
      </c>
      <c r="J190" s="669">
        <f t="shared" si="5"/>
        <v>15</v>
      </c>
      <c r="K190" s="437"/>
      <c r="L190" s="53"/>
      <c r="P190"/>
      <c r="Q190" s="35"/>
      <c r="R190" s="551"/>
      <c r="T190" s="495"/>
      <c r="U190"/>
    </row>
    <row r="191" spans="2:21" ht="15" customHeight="1" x14ac:dyDescent="0.25">
      <c r="B191" s="675" t="s">
        <v>867</v>
      </c>
      <c r="C191" s="675" t="s">
        <v>168</v>
      </c>
      <c r="D191" s="661"/>
      <c r="E191" s="676">
        <v>1894</v>
      </c>
      <c r="F191" s="675" t="s">
        <v>171</v>
      </c>
      <c r="G191" s="661"/>
      <c r="H191" s="677">
        <v>1901</v>
      </c>
      <c r="I191" s="669">
        <v>1915</v>
      </c>
      <c r="J191" s="669">
        <f t="shared" si="5"/>
        <v>14</v>
      </c>
      <c r="K191" s="437"/>
      <c r="L191" s="53"/>
      <c r="P191"/>
      <c r="Q191" s="35"/>
      <c r="R191" s="551"/>
      <c r="T191" s="495"/>
      <c r="U191"/>
    </row>
    <row r="192" spans="2:21" ht="15" customHeight="1" x14ac:dyDescent="0.25">
      <c r="B192" s="613" t="s">
        <v>287</v>
      </c>
      <c r="C192" s="613" t="s">
        <v>117</v>
      </c>
      <c r="D192" s="661"/>
      <c r="E192" s="684">
        <v>1892</v>
      </c>
      <c r="F192" s="613" t="s">
        <v>849</v>
      </c>
      <c r="G192" s="661"/>
      <c r="H192" s="685">
        <v>1901</v>
      </c>
      <c r="I192" s="671">
        <v>1915</v>
      </c>
      <c r="J192" s="669">
        <f t="shared" si="5"/>
        <v>14</v>
      </c>
      <c r="K192" s="437"/>
      <c r="L192" s="53"/>
      <c r="P192"/>
      <c r="Q192" s="35"/>
      <c r="R192" s="551"/>
      <c r="T192" s="495"/>
      <c r="U192"/>
    </row>
    <row r="193" spans="2:21" ht="15" customHeight="1" x14ac:dyDescent="0.25">
      <c r="B193" s="660" t="s">
        <v>864</v>
      </c>
      <c r="C193" s="610" t="s">
        <v>82</v>
      </c>
      <c r="D193" s="661"/>
      <c r="E193" s="681">
        <v>1897</v>
      </c>
      <c r="F193" s="610" t="s">
        <v>96</v>
      </c>
      <c r="G193" s="661"/>
      <c r="H193" s="667">
        <v>1906</v>
      </c>
      <c r="I193" s="669">
        <v>1919</v>
      </c>
      <c r="J193" s="669">
        <f t="shared" si="5"/>
        <v>13</v>
      </c>
      <c r="K193" s="437"/>
      <c r="L193" s="53"/>
      <c r="P193"/>
      <c r="Q193" s="35"/>
      <c r="R193" s="551"/>
      <c r="T193" s="495"/>
      <c r="U193"/>
    </row>
    <row r="194" spans="2:21" ht="15" customHeight="1" x14ac:dyDescent="0.25">
      <c r="B194" s="613" t="s">
        <v>76</v>
      </c>
      <c r="C194" s="613" t="s">
        <v>45</v>
      </c>
      <c r="D194" s="661"/>
      <c r="E194" s="684">
        <v>1882</v>
      </c>
      <c r="F194" s="613" t="s">
        <v>79</v>
      </c>
      <c r="G194" s="661"/>
      <c r="H194" s="685">
        <v>1906</v>
      </c>
      <c r="I194" s="669">
        <v>1918</v>
      </c>
      <c r="J194" s="669">
        <f t="shared" si="5"/>
        <v>12</v>
      </c>
      <c r="K194" s="437"/>
      <c r="L194" s="53"/>
      <c r="P194"/>
      <c r="Q194" s="35"/>
      <c r="R194" s="551"/>
      <c r="T194" s="495"/>
      <c r="U194"/>
    </row>
    <row r="195" spans="2:21" ht="15" customHeight="1" x14ac:dyDescent="0.25">
      <c r="B195" s="613" t="s">
        <v>865</v>
      </c>
      <c r="C195" s="613" t="s">
        <v>28</v>
      </c>
      <c r="D195" s="661"/>
      <c r="E195" s="684">
        <v>1889</v>
      </c>
      <c r="F195" s="613" t="s">
        <v>79</v>
      </c>
      <c r="G195" s="661"/>
      <c r="H195" s="667">
        <v>1906</v>
      </c>
      <c r="I195" s="669">
        <v>1918</v>
      </c>
      <c r="J195" s="669">
        <f t="shared" si="5"/>
        <v>12</v>
      </c>
      <c r="K195" s="437"/>
      <c r="L195" s="53"/>
      <c r="P195"/>
      <c r="Q195" s="35"/>
      <c r="R195" s="551"/>
      <c r="T195" s="495"/>
      <c r="U195"/>
    </row>
    <row r="196" spans="2:21" ht="15" customHeight="1" x14ac:dyDescent="0.25">
      <c r="B196" s="613" t="s">
        <v>866</v>
      </c>
      <c r="C196" s="613" t="s">
        <v>176</v>
      </c>
      <c r="D196" s="661"/>
      <c r="E196" s="684">
        <v>1880</v>
      </c>
      <c r="F196" s="613" t="s">
        <v>849</v>
      </c>
      <c r="G196" s="661"/>
      <c r="H196" s="686">
        <v>1905</v>
      </c>
      <c r="I196" s="669">
        <v>1917</v>
      </c>
      <c r="J196" s="669">
        <f t="shared" si="5"/>
        <v>12</v>
      </c>
      <c r="K196" s="437"/>
      <c r="L196" s="53"/>
      <c r="P196"/>
      <c r="Q196" s="35"/>
      <c r="R196" s="551"/>
      <c r="T196" s="495"/>
      <c r="U196"/>
    </row>
    <row r="197" spans="2:21" ht="15" customHeight="1" x14ac:dyDescent="0.25">
      <c r="B197" s="675" t="s">
        <v>158</v>
      </c>
      <c r="C197" s="675" t="s">
        <v>448</v>
      </c>
      <c r="D197" s="661"/>
      <c r="E197" s="676">
        <v>1890</v>
      </c>
      <c r="F197" s="675" t="s">
        <v>161</v>
      </c>
      <c r="G197" s="661"/>
      <c r="H197" s="677">
        <v>1906</v>
      </c>
      <c r="I197" s="669">
        <v>1915</v>
      </c>
      <c r="J197" s="669">
        <f t="shared" si="5"/>
        <v>9</v>
      </c>
      <c r="K197" s="437"/>
      <c r="L197" s="53"/>
      <c r="P197"/>
      <c r="Q197" s="35"/>
      <c r="R197" s="551"/>
      <c r="T197" s="495"/>
      <c r="U197"/>
    </row>
    <row r="198" spans="2:21" ht="15" customHeight="1" x14ac:dyDescent="0.25">
      <c r="B198" s="613" t="s">
        <v>163</v>
      </c>
      <c r="C198" s="613" t="s">
        <v>164</v>
      </c>
      <c r="D198" s="661"/>
      <c r="E198" s="684">
        <v>1872</v>
      </c>
      <c r="F198" s="613" t="s">
        <v>79</v>
      </c>
      <c r="G198" s="661"/>
      <c r="H198" s="685">
        <v>1906</v>
      </c>
      <c r="I198" s="669">
        <v>1915</v>
      </c>
      <c r="J198" s="669">
        <f t="shared" si="5"/>
        <v>9</v>
      </c>
      <c r="K198" s="437"/>
      <c r="L198" s="53"/>
      <c r="P198"/>
      <c r="Q198" s="35"/>
      <c r="R198" s="551"/>
      <c r="T198" s="495"/>
      <c r="U198"/>
    </row>
    <row r="199" spans="2:21" ht="15" customHeight="1" x14ac:dyDescent="0.25">
      <c r="B199" s="675" t="s">
        <v>186</v>
      </c>
      <c r="C199" s="675" t="s">
        <v>187</v>
      </c>
      <c r="D199" s="661"/>
      <c r="E199" s="676">
        <v>1882</v>
      </c>
      <c r="F199" s="675" t="s">
        <v>190</v>
      </c>
      <c r="G199" s="661"/>
      <c r="H199" s="688">
        <v>1907</v>
      </c>
      <c r="I199" s="669">
        <v>1916</v>
      </c>
      <c r="J199" s="669">
        <f t="shared" si="5"/>
        <v>9</v>
      </c>
      <c r="K199" s="437"/>
      <c r="L199" s="53"/>
      <c r="P199"/>
      <c r="Q199" s="35"/>
      <c r="R199" s="551"/>
      <c r="T199" s="495"/>
      <c r="U199"/>
    </row>
    <row r="200" spans="2:21" ht="15" customHeight="1" x14ac:dyDescent="0.25">
      <c r="B200" s="603" t="s">
        <v>283</v>
      </c>
      <c r="C200" s="603" t="s">
        <v>82</v>
      </c>
      <c r="D200" s="661"/>
      <c r="E200" s="689">
        <v>1883</v>
      </c>
      <c r="F200" s="603" t="s">
        <v>285</v>
      </c>
      <c r="G200" s="661"/>
      <c r="H200" s="677">
        <v>1907</v>
      </c>
      <c r="I200" s="671">
        <v>1916</v>
      </c>
      <c r="J200" s="669">
        <f t="shared" si="5"/>
        <v>9</v>
      </c>
      <c r="K200" s="437"/>
      <c r="L200" s="53"/>
      <c r="P200"/>
      <c r="Q200" s="35"/>
      <c r="R200" s="551"/>
      <c r="T200" s="495"/>
      <c r="U200"/>
    </row>
    <row r="201" spans="2:21" ht="15" customHeight="1" x14ac:dyDescent="0.25">
      <c r="B201" s="618" t="s">
        <v>307</v>
      </c>
      <c r="C201" s="618" t="s">
        <v>859</v>
      </c>
      <c r="D201" s="661"/>
      <c r="E201" s="673">
        <v>1889</v>
      </c>
      <c r="F201" s="618" t="s">
        <v>21</v>
      </c>
      <c r="G201" s="661"/>
      <c r="H201" s="669">
        <v>1901</v>
      </c>
      <c r="I201" s="690">
        <v>1910</v>
      </c>
      <c r="J201" s="669">
        <f t="shared" si="5"/>
        <v>9</v>
      </c>
      <c r="K201" s="698">
        <f>21/70</f>
        <v>0.3</v>
      </c>
      <c r="L201" s="53"/>
      <c r="P201"/>
      <c r="Q201" s="35"/>
      <c r="R201" s="551"/>
      <c r="T201" s="495"/>
      <c r="U201"/>
    </row>
    <row r="202" spans="2:21" ht="15" customHeight="1" x14ac:dyDescent="0.25">
      <c r="B202" s="618" t="s">
        <v>276</v>
      </c>
      <c r="C202" s="618" t="s">
        <v>117</v>
      </c>
      <c r="D202" s="661"/>
      <c r="E202" s="673">
        <v>1882</v>
      </c>
      <c r="F202" s="618" t="s">
        <v>21</v>
      </c>
      <c r="G202" s="661"/>
      <c r="H202" s="667">
        <v>1896</v>
      </c>
      <c r="I202" s="690">
        <v>1903</v>
      </c>
      <c r="J202" s="669">
        <f t="shared" si="5"/>
        <v>7</v>
      </c>
      <c r="K202" s="437"/>
      <c r="L202" s="53"/>
      <c r="P202"/>
      <c r="Q202" s="35"/>
      <c r="R202" s="551"/>
      <c r="T202" s="495"/>
      <c r="U202"/>
    </row>
    <row r="203" spans="2:21" ht="15" customHeight="1" x14ac:dyDescent="0.25">
      <c r="B203" s="609" t="s">
        <v>217</v>
      </c>
      <c r="C203" s="609" t="s">
        <v>218</v>
      </c>
      <c r="D203" s="661"/>
      <c r="E203" s="663">
        <v>1891</v>
      </c>
      <c r="F203" s="609" t="s">
        <v>221</v>
      </c>
      <c r="G203" s="661"/>
      <c r="H203" s="666">
        <v>1911</v>
      </c>
      <c r="I203" s="671">
        <v>1918</v>
      </c>
      <c r="J203" s="669">
        <f t="shared" si="5"/>
        <v>7</v>
      </c>
      <c r="K203" s="437"/>
      <c r="L203" s="53"/>
      <c r="P203"/>
      <c r="Q203" s="35"/>
      <c r="R203" s="551"/>
      <c r="T203" s="495"/>
      <c r="U203"/>
    </row>
    <row r="204" spans="2:21" ht="15" customHeight="1" x14ac:dyDescent="0.25">
      <c r="B204" s="618" t="s">
        <v>243</v>
      </c>
      <c r="C204" s="618" t="s">
        <v>45</v>
      </c>
      <c r="D204" s="661"/>
      <c r="E204" s="673">
        <v>1895</v>
      </c>
      <c r="F204" s="618" t="s">
        <v>21</v>
      </c>
      <c r="G204" s="661"/>
      <c r="H204" s="667">
        <v>1911</v>
      </c>
      <c r="I204" s="671">
        <v>1916</v>
      </c>
      <c r="J204" s="669">
        <f t="shared" si="5"/>
        <v>5</v>
      </c>
      <c r="K204" s="437"/>
      <c r="L204" s="53"/>
      <c r="P204"/>
      <c r="Q204" s="35"/>
      <c r="R204" s="551"/>
      <c r="T204" s="495"/>
      <c r="U204"/>
    </row>
    <row r="205" spans="2:21" ht="15" customHeight="1" x14ac:dyDescent="0.25">
      <c r="B205" s="659" t="s">
        <v>34</v>
      </c>
      <c r="C205" s="659" t="s">
        <v>434</v>
      </c>
      <c r="D205" s="661"/>
      <c r="E205" s="670">
        <v>1886</v>
      </c>
      <c r="F205" s="659" t="s">
        <v>18</v>
      </c>
      <c r="G205" s="661"/>
      <c r="H205" s="669">
        <v>1886</v>
      </c>
      <c r="I205" s="691">
        <v>1890</v>
      </c>
      <c r="J205" s="672">
        <f t="shared" si="5"/>
        <v>4</v>
      </c>
      <c r="K205" s="437"/>
      <c r="L205" s="53"/>
      <c r="P205"/>
      <c r="Q205" s="35"/>
      <c r="R205" s="551"/>
      <c r="T205" s="495"/>
      <c r="U205"/>
    </row>
    <row r="206" spans="2:21" ht="15" customHeight="1" x14ac:dyDescent="0.25">
      <c r="B206" s="616" t="s">
        <v>863</v>
      </c>
      <c r="C206" s="616" t="s">
        <v>28</v>
      </c>
      <c r="D206" s="661"/>
      <c r="E206" s="683">
        <v>1882</v>
      </c>
      <c r="F206" s="616" t="s">
        <v>69</v>
      </c>
      <c r="G206" s="661"/>
      <c r="H206" s="666">
        <v>1911</v>
      </c>
      <c r="I206" s="669">
        <v>1915</v>
      </c>
      <c r="J206" s="669">
        <f t="shared" si="5"/>
        <v>4</v>
      </c>
      <c r="K206" s="437"/>
      <c r="L206" s="53"/>
      <c r="P206"/>
      <c r="Q206" s="35"/>
      <c r="R206" s="551"/>
      <c r="T206" s="495"/>
      <c r="U206"/>
    </row>
    <row r="207" spans="2:21" ht="15" customHeight="1" x14ac:dyDescent="0.25">
      <c r="B207" s="609" t="s">
        <v>314</v>
      </c>
      <c r="C207" s="609" t="s">
        <v>28</v>
      </c>
      <c r="D207" s="661"/>
      <c r="E207" s="663">
        <v>1888</v>
      </c>
      <c r="F207" s="609" t="s">
        <v>317</v>
      </c>
      <c r="G207" s="661"/>
      <c r="H207" s="667">
        <v>1914</v>
      </c>
      <c r="I207" s="671">
        <v>1918</v>
      </c>
      <c r="J207" s="669">
        <f t="shared" si="5"/>
        <v>4</v>
      </c>
      <c r="K207" s="437"/>
      <c r="L207" s="53"/>
      <c r="P207"/>
      <c r="Q207" s="35"/>
      <c r="R207" s="551"/>
      <c r="T207" s="495"/>
      <c r="U207"/>
    </row>
    <row r="208" spans="2:21" ht="15" customHeight="1" x14ac:dyDescent="0.25">
      <c r="B208" s="618" t="s">
        <v>319</v>
      </c>
      <c r="C208" s="618" t="s">
        <v>17</v>
      </c>
      <c r="D208" s="661"/>
      <c r="E208" s="673">
        <v>1887</v>
      </c>
      <c r="F208" s="618" t="s">
        <v>21</v>
      </c>
      <c r="G208" s="661"/>
      <c r="H208" s="669">
        <v>1908</v>
      </c>
      <c r="I208" s="690">
        <v>1912</v>
      </c>
      <c r="J208" s="669">
        <f t="shared" si="5"/>
        <v>4</v>
      </c>
      <c r="K208" s="437"/>
      <c r="L208" s="53"/>
      <c r="P208"/>
      <c r="Q208" s="35"/>
      <c r="R208" s="551"/>
      <c r="T208" s="495"/>
      <c r="U208"/>
    </row>
    <row r="209" spans="2:21" ht="15" customHeight="1" x14ac:dyDescent="0.25">
      <c r="B209" s="675" t="s">
        <v>332</v>
      </c>
      <c r="C209" s="675" t="s">
        <v>82</v>
      </c>
      <c r="D209" s="661"/>
      <c r="E209" s="676">
        <v>1879</v>
      </c>
      <c r="F209" s="675" t="s">
        <v>336</v>
      </c>
      <c r="G209" s="661"/>
      <c r="H209" s="667">
        <v>1911</v>
      </c>
      <c r="I209" s="671">
        <v>1915</v>
      </c>
      <c r="J209" s="669">
        <f t="shared" si="5"/>
        <v>4</v>
      </c>
      <c r="K209" s="437"/>
      <c r="L209" s="53"/>
      <c r="P209"/>
      <c r="Q209" s="35"/>
      <c r="R209" s="551"/>
      <c r="T209" s="495"/>
      <c r="U209"/>
    </row>
    <row r="210" spans="2:21" ht="15" customHeight="1" x14ac:dyDescent="0.25">
      <c r="B210" s="616" t="s">
        <v>344</v>
      </c>
      <c r="C210" s="616" t="s">
        <v>164</v>
      </c>
      <c r="D210" s="661"/>
      <c r="E210" s="683">
        <v>1886</v>
      </c>
      <c r="F210" s="616" t="s">
        <v>69</v>
      </c>
      <c r="G210" s="661"/>
      <c r="H210" s="666">
        <v>1913</v>
      </c>
      <c r="I210" s="671">
        <v>1917</v>
      </c>
      <c r="J210" s="669">
        <f t="shared" si="5"/>
        <v>4</v>
      </c>
      <c r="K210" s="437"/>
      <c r="L210" s="53"/>
      <c r="P210"/>
      <c r="Q210" s="35"/>
      <c r="R210" s="551"/>
      <c r="T210" s="495"/>
      <c r="U210"/>
    </row>
    <row r="211" spans="2:21" ht="15" customHeight="1" x14ac:dyDescent="0.25">
      <c r="B211" s="613" t="s">
        <v>369</v>
      </c>
      <c r="C211" s="613" t="s">
        <v>82</v>
      </c>
      <c r="D211" s="661"/>
      <c r="E211" s="684">
        <v>1880</v>
      </c>
      <c r="F211" s="613" t="s">
        <v>79</v>
      </c>
      <c r="G211" s="661"/>
      <c r="H211" s="685">
        <v>1911</v>
      </c>
      <c r="I211" s="671">
        <v>1915</v>
      </c>
      <c r="J211" s="669">
        <f t="shared" si="5"/>
        <v>4</v>
      </c>
      <c r="K211" s="437"/>
      <c r="L211" s="53"/>
      <c r="P211"/>
      <c r="Q211" s="35"/>
      <c r="R211" s="551"/>
      <c r="T211" s="495"/>
      <c r="U211"/>
    </row>
    <row r="212" spans="2:21" ht="15" customHeight="1" x14ac:dyDescent="0.25">
      <c r="B212" s="616" t="s">
        <v>862</v>
      </c>
      <c r="C212" s="616" t="s">
        <v>65</v>
      </c>
      <c r="D212" s="661"/>
      <c r="E212" s="683">
        <v>1890</v>
      </c>
      <c r="F212" s="616" t="s">
        <v>69</v>
      </c>
      <c r="G212" s="661"/>
      <c r="H212" s="666">
        <v>1911</v>
      </c>
      <c r="I212" s="669">
        <v>1914</v>
      </c>
      <c r="J212" s="669">
        <f t="shared" si="5"/>
        <v>3</v>
      </c>
      <c r="K212" s="437"/>
      <c r="L212" s="53"/>
      <c r="P212"/>
      <c r="Q212" s="35"/>
      <c r="R212" s="551"/>
      <c r="T212" s="495"/>
      <c r="U212"/>
    </row>
    <row r="213" spans="2:21" ht="15" customHeight="1" x14ac:dyDescent="0.25">
      <c r="B213" s="606" t="s">
        <v>266</v>
      </c>
      <c r="C213" s="606" t="s">
        <v>17</v>
      </c>
      <c r="D213" s="661"/>
      <c r="E213" s="692">
        <v>1889</v>
      </c>
      <c r="F213" s="606" t="s">
        <v>269</v>
      </c>
      <c r="G213" s="661"/>
      <c r="H213" s="677">
        <v>1912</v>
      </c>
      <c r="I213" s="671">
        <v>1915</v>
      </c>
      <c r="J213" s="669">
        <f t="shared" si="5"/>
        <v>3</v>
      </c>
      <c r="K213" s="437"/>
      <c r="L213" s="53"/>
      <c r="P213"/>
      <c r="Q213" s="35"/>
      <c r="R213" s="551"/>
      <c r="T213" s="495"/>
      <c r="U213"/>
    </row>
    <row r="214" spans="2:21" ht="15" customHeight="1" x14ac:dyDescent="0.25">
      <c r="B214" s="606" t="s">
        <v>271</v>
      </c>
      <c r="C214" s="606" t="s">
        <v>117</v>
      </c>
      <c r="D214" s="661"/>
      <c r="E214" s="692">
        <v>1891</v>
      </c>
      <c r="F214" s="606" t="s">
        <v>274</v>
      </c>
      <c r="G214" s="661"/>
      <c r="H214" s="677">
        <v>1912</v>
      </c>
      <c r="I214" s="671">
        <v>1915</v>
      </c>
      <c r="J214" s="669">
        <f t="shared" si="5"/>
        <v>3</v>
      </c>
      <c r="K214" s="437"/>
      <c r="L214" s="53"/>
      <c r="P214"/>
      <c r="Q214" s="35"/>
      <c r="R214" s="551"/>
      <c r="T214" s="495"/>
      <c r="U214"/>
    </row>
    <row r="215" spans="2:21" ht="15" customHeight="1" x14ac:dyDescent="0.25">
      <c r="B215" s="606" t="s">
        <v>291</v>
      </c>
      <c r="C215" s="606" t="s">
        <v>17</v>
      </c>
      <c r="D215" s="661"/>
      <c r="E215" s="692">
        <v>1879</v>
      </c>
      <c r="F215" s="606" t="s">
        <v>293</v>
      </c>
      <c r="G215" s="661"/>
      <c r="H215" s="666">
        <v>1911</v>
      </c>
      <c r="I215" s="671">
        <v>1914</v>
      </c>
      <c r="J215" s="669">
        <f t="shared" si="5"/>
        <v>3</v>
      </c>
      <c r="K215" s="437"/>
      <c r="L215" s="53"/>
      <c r="P215"/>
      <c r="Q215" s="35"/>
      <c r="R215" s="551"/>
      <c r="T215" s="495"/>
      <c r="U215"/>
    </row>
    <row r="216" spans="2:21" ht="15" customHeight="1" x14ac:dyDescent="0.25">
      <c r="B216" s="609" t="s">
        <v>371</v>
      </c>
      <c r="C216" s="609" t="s">
        <v>372</v>
      </c>
      <c r="D216" s="661"/>
      <c r="E216" s="663">
        <v>1889</v>
      </c>
      <c r="F216" s="609" t="s">
        <v>861</v>
      </c>
      <c r="G216" s="661"/>
      <c r="H216" s="674">
        <v>1913</v>
      </c>
      <c r="I216" s="671">
        <v>1916</v>
      </c>
      <c r="J216" s="669">
        <f t="shared" si="5"/>
        <v>3</v>
      </c>
      <c r="K216" s="437"/>
      <c r="L216" s="53"/>
      <c r="P216"/>
      <c r="Q216" s="35"/>
      <c r="R216" s="551"/>
      <c r="T216" s="495"/>
      <c r="U216"/>
    </row>
    <row r="217" spans="2:21" ht="15" customHeight="1" x14ac:dyDescent="0.25">
      <c r="B217" s="609" t="s">
        <v>263</v>
      </c>
      <c r="C217" s="609" t="s">
        <v>45</v>
      </c>
      <c r="D217" s="661"/>
      <c r="E217" s="663">
        <v>1883</v>
      </c>
      <c r="F217" s="609" t="s">
        <v>120</v>
      </c>
      <c r="G217" s="661"/>
      <c r="H217" s="685">
        <v>1913</v>
      </c>
      <c r="I217" s="671">
        <v>1915</v>
      </c>
      <c r="J217" s="669">
        <f t="shared" si="5"/>
        <v>2</v>
      </c>
      <c r="K217" s="437"/>
      <c r="L217" s="53"/>
      <c r="P217"/>
      <c r="Q217" s="35"/>
      <c r="R217" s="551"/>
      <c r="T217" s="495"/>
      <c r="U217"/>
    </row>
    <row r="218" spans="2:21" ht="15" customHeight="1" x14ac:dyDescent="0.25">
      <c r="B218" s="693" t="s">
        <v>299</v>
      </c>
      <c r="C218" s="693" t="s">
        <v>17</v>
      </c>
      <c r="D218" s="661"/>
      <c r="E218" s="694">
        <v>1898</v>
      </c>
      <c r="F218" s="693" t="s">
        <v>301</v>
      </c>
      <c r="G218" s="661"/>
      <c r="H218" s="666">
        <v>1920</v>
      </c>
      <c r="I218" s="671">
        <v>1922</v>
      </c>
      <c r="J218" s="669">
        <f t="shared" si="5"/>
        <v>2</v>
      </c>
      <c r="K218" s="437"/>
      <c r="L218" s="53"/>
      <c r="P218"/>
      <c r="Q218" s="35"/>
      <c r="R218" s="551"/>
      <c r="T218" s="495"/>
      <c r="U218"/>
    </row>
    <row r="219" spans="2:21" ht="15" customHeight="1" x14ac:dyDescent="0.25">
      <c r="B219" s="603" t="s">
        <v>348</v>
      </c>
      <c r="C219" s="603" t="s">
        <v>187</v>
      </c>
      <c r="D219" s="661"/>
      <c r="E219" s="689">
        <v>1894</v>
      </c>
      <c r="F219" s="603" t="s">
        <v>848</v>
      </c>
      <c r="G219" s="661"/>
      <c r="H219" s="695">
        <v>1914</v>
      </c>
      <c r="I219" s="671">
        <v>1916</v>
      </c>
      <c r="J219" s="669">
        <f t="shared" ref="J219:J224" si="6">I219-H219</f>
        <v>2</v>
      </c>
      <c r="K219" s="437"/>
      <c r="L219" s="53"/>
      <c r="P219"/>
      <c r="Q219" s="35"/>
      <c r="R219" s="551"/>
      <c r="T219" s="495"/>
      <c r="U219"/>
    </row>
    <row r="220" spans="2:21" ht="15" customHeight="1" x14ac:dyDescent="0.25">
      <c r="B220" s="618" t="s">
        <v>116</v>
      </c>
      <c r="C220" s="618" t="s">
        <v>122</v>
      </c>
      <c r="D220" s="661"/>
      <c r="E220" s="673">
        <v>1893</v>
      </c>
      <c r="F220" s="618" t="s">
        <v>21</v>
      </c>
      <c r="G220" s="661"/>
      <c r="H220" s="667">
        <v>1913</v>
      </c>
      <c r="I220" s="669">
        <v>1914</v>
      </c>
      <c r="J220" s="669">
        <f t="shared" si="6"/>
        <v>1</v>
      </c>
      <c r="K220" s="437"/>
      <c r="L220" s="53"/>
      <c r="P220"/>
      <c r="Q220" s="35"/>
      <c r="R220" s="551"/>
      <c r="T220" s="495"/>
      <c r="U220"/>
    </row>
    <row r="221" spans="2:21" ht="15" customHeight="1" x14ac:dyDescent="0.25">
      <c r="B221" s="603" t="s">
        <v>207</v>
      </c>
      <c r="C221" s="603" t="s">
        <v>857</v>
      </c>
      <c r="D221" s="661"/>
      <c r="E221" s="689">
        <v>1888</v>
      </c>
      <c r="F221" s="603" t="s">
        <v>210</v>
      </c>
      <c r="G221" s="661"/>
      <c r="H221" s="695">
        <v>1914</v>
      </c>
      <c r="I221" s="671">
        <v>1915</v>
      </c>
      <c r="J221" s="669">
        <f t="shared" si="6"/>
        <v>1</v>
      </c>
      <c r="K221" s="437"/>
      <c r="L221" s="53"/>
      <c r="P221"/>
      <c r="Q221" s="35"/>
      <c r="R221" s="551"/>
      <c r="T221" s="495"/>
      <c r="U221"/>
    </row>
    <row r="222" spans="2:21" ht="15" customHeight="1" x14ac:dyDescent="0.25">
      <c r="B222" s="675" t="s">
        <v>338</v>
      </c>
      <c r="C222" s="675" t="s">
        <v>17</v>
      </c>
      <c r="D222" s="661"/>
      <c r="E222" s="676">
        <v>1884</v>
      </c>
      <c r="F222" s="675" t="s">
        <v>341</v>
      </c>
      <c r="G222" s="661"/>
      <c r="H222" s="667">
        <v>1913</v>
      </c>
      <c r="I222" s="671">
        <v>1914</v>
      </c>
      <c r="J222" s="669">
        <f t="shared" si="6"/>
        <v>1</v>
      </c>
      <c r="K222" s="437"/>
      <c r="L222" s="53"/>
      <c r="P222"/>
      <c r="Q222" s="35"/>
      <c r="R222" s="551"/>
      <c r="T222" s="495"/>
      <c r="U222"/>
    </row>
    <row r="223" spans="2:21" ht="15" customHeight="1" x14ac:dyDescent="0.25">
      <c r="B223" s="609" t="s">
        <v>355</v>
      </c>
      <c r="C223" s="609" t="s">
        <v>248</v>
      </c>
      <c r="D223" s="661"/>
      <c r="E223" s="663">
        <v>1886</v>
      </c>
      <c r="F223" s="609" t="s">
        <v>221</v>
      </c>
      <c r="G223" s="661"/>
      <c r="H223" s="682">
        <v>1913</v>
      </c>
      <c r="I223" s="671">
        <v>1914</v>
      </c>
      <c r="J223" s="669">
        <f t="shared" si="6"/>
        <v>1</v>
      </c>
      <c r="K223" s="437"/>
      <c r="L223" s="53"/>
      <c r="P223"/>
      <c r="Q223" s="35"/>
      <c r="R223" s="551"/>
      <c r="T223" s="495"/>
      <c r="U223"/>
    </row>
    <row r="224" spans="2:21" ht="15" customHeight="1" x14ac:dyDescent="0.25">
      <c r="B224" s="675" t="s">
        <v>81</v>
      </c>
      <c r="C224" s="675" t="s">
        <v>82</v>
      </c>
      <c r="D224" s="661"/>
      <c r="E224" s="676">
        <v>1889</v>
      </c>
      <c r="F224" s="675" t="s">
        <v>86</v>
      </c>
      <c r="G224" s="661"/>
      <c r="H224" s="677">
        <v>1913</v>
      </c>
      <c r="I224" s="669">
        <v>1914</v>
      </c>
      <c r="J224" s="669">
        <f t="shared" si="6"/>
        <v>1</v>
      </c>
      <c r="K224" s="696">
        <f>23/70</f>
        <v>0.32857142857142857</v>
      </c>
      <c r="L224" s="53"/>
      <c r="P224"/>
      <c r="Q224" s="35"/>
      <c r="R224" s="551"/>
      <c r="T224" s="495"/>
      <c r="U224"/>
    </row>
    <row r="225" spans="2:21" ht="15" customHeight="1" x14ac:dyDescent="0.25">
      <c r="B225" s="654" t="s">
        <v>0</v>
      </c>
      <c r="C225" s="654" t="s">
        <v>1</v>
      </c>
      <c r="E225" s="655" t="s">
        <v>875</v>
      </c>
      <c r="F225" s="654" t="s">
        <v>327</v>
      </c>
      <c r="H225" s="656"/>
      <c r="I225" s="657"/>
      <c r="J225" s="656">
        <v>14.5</v>
      </c>
      <c r="L225" s="53"/>
      <c r="P225"/>
      <c r="Q225" s="35"/>
      <c r="R225" s="551"/>
      <c r="T225" s="495"/>
      <c r="U225"/>
    </row>
  </sheetData>
  <sortState ref="A155:J224">
    <sortCondition descending="1" ref="J155:J224"/>
  </sortState>
  <mergeCells count="6">
    <mergeCell ref="A148:D148"/>
    <mergeCell ref="A142:D142"/>
    <mergeCell ref="A143:D143"/>
    <mergeCell ref="A144:D144"/>
    <mergeCell ref="A146:D146"/>
    <mergeCell ref="A147:D14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1"/>
  <sheetViews>
    <sheetView topLeftCell="A76" workbookViewId="0">
      <selection activeCell="D47" sqref="D47"/>
    </sheetView>
  </sheetViews>
  <sheetFormatPr baseColWidth="10" defaultRowHeight="15" x14ac:dyDescent="0.25"/>
  <cols>
    <col min="1" max="1" width="4.7109375" customWidth="1"/>
    <col min="2" max="2" width="17.85546875" customWidth="1"/>
    <col min="3" max="3" width="26.42578125" customWidth="1"/>
    <col min="4" max="4" width="12.140625" customWidth="1"/>
    <col min="5" max="5" width="18.42578125" customWidth="1"/>
    <col min="6" max="6" width="78" customWidth="1"/>
    <col min="7" max="7" width="12.7109375" customWidth="1"/>
    <col min="8" max="8" width="14" customWidth="1"/>
    <col min="9" max="9" width="14.5703125" customWidth="1"/>
    <col min="10" max="10" width="15" style="35" customWidth="1"/>
    <col min="11" max="11" width="19.28515625" customWidth="1"/>
    <col min="13" max="13" width="28.7109375" customWidth="1"/>
    <col min="14" max="15" width="28.7109375" style="35" customWidth="1"/>
    <col min="16" max="18" width="28.7109375" customWidth="1"/>
    <col min="19" max="19" width="11.42578125" customWidth="1"/>
  </cols>
  <sheetData>
    <row r="1" spans="1:24" s="35" customFormat="1" ht="18.75" x14ac:dyDescent="0.3">
      <c r="A1" s="41" t="s">
        <v>576</v>
      </c>
      <c r="B1" s="42"/>
      <c r="C1" s="42"/>
      <c r="D1" s="42"/>
      <c r="E1" s="52"/>
      <c r="F1" s="52"/>
      <c r="G1" s="52"/>
      <c r="H1" s="42"/>
      <c r="I1" s="42"/>
      <c r="J1" s="52"/>
      <c r="K1" s="42"/>
      <c r="L1" s="42"/>
      <c r="M1" s="36"/>
      <c r="N1" s="36"/>
      <c r="O1" s="36"/>
      <c r="P1" s="36"/>
      <c r="Q1" s="36"/>
      <c r="R1" s="36"/>
      <c r="S1" s="36"/>
      <c r="T1" s="36"/>
      <c r="U1" s="36"/>
      <c r="V1" s="36"/>
      <c r="W1" s="36"/>
      <c r="X1" s="36"/>
    </row>
    <row r="3" spans="1:24" s="35" customFormat="1" x14ac:dyDescent="0.25">
      <c r="A3" s="92" t="s">
        <v>896</v>
      </c>
    </row>
    <row r="4" spans="1:24" ht="15" customHeight="1" x14ac:dyDescent="0.25">
      <c r="A4" s="59" t="s">
        <v>392</v>
      </c>
      <c r="B4" s="104" t="s">
        <v>0</v>
      </c>
      <c r="C4" s="104" t="s">
        <v>1</v>
      </c>
      <c r="D4" s="105" t="s">
        <v>8</v>
      </c>
      <c r="E4" s="106" t="s">
        <v>430</v>
      </c>
      <c r="F4" s="107" t="s">
        <v>578</v>
      </c>
      <c r="G4" s="107" t="s">
        <v>556</v>
      </c>
      <c r="H4" s="62" t="s">
        <v>557</v>
      </c>
      <c r="I4" s="107" t="s">
        <v>876</v>
      </c>
    </row>
    <row r="5" spans="1:24" ht="15" customHeight="1" x14ac:dyDescent="0.25">
      <c r="A5" s="158">
        <v>68</v>
      </c>
      <c r="B5" s="156" t="s">
        <v>364</v>
      </c>
      <c r="C5" s="156" t="s">
        <v>365</v>
      </c>
      <c r="D5" s="159" t="s">
        <v>367</v>
      </c>
      <c r="E5" s="160" t="s">
        <v>432</v>
      </c>
      <c r="F5" s="152" t="s">
        <v>557</v>
      </c>
      <c r="G5" s="162"/>
      <c r="H5" s="161">
        <v>1</v>
      </c>
      <c r="I5" s="699">
        <v>20.2</v>
      </c>
      <c r="J5" s="436"/>
    </row>
    <row r="6" spans="1:24" ht="15" customHeight="1" x14ac:dyDescent="0.25">
      <c r="A6" s="158">
        <v>38</v>
      </c>
      <c r="B6" s="156" t="s">
        <v>224</v>
      </c>
      <c r="C6" s="156" t="s">
        <v>164</v>
      </c>
      <c r="D6" s="159" t="s">
        <v>225</v>
      </c>
      <c r="E6" s="160" t="s">
        <v>463</v>
      </c>
      <c r="F6" s="152" t="s">
        <v>557</v>
      </c>
      <c r="G6" s="156"/>
      <c r="H6" s="161">
        <v>1</v>
      </c>
      <c r="I6" s="699">
        <v>20.6</v>
      </c>
      <c r="J6" s="437"/>
    </row>
    <row r="7" spans="1:24" ht="15" customHeight="1" x14ac:dyDescent="0.25">
      <c r="A7" s="158">
        <v>57</v>
      </c>
      <c r="B7" s="156" t="s">
        <v>303</v>
      </c>
      <c r="C7" s="156" t="s">
        <v>28</v>
      </c>
      <c r="D7" s="159" t="s">
        <v>305</v>
      </c>
      <c r="E7" s="160" t="s">
        <v>432</v>
      </c>
      <c r="F7" s="152" t="s">
        <v>557</v>
      </c>
      <c r="G7" s="167"/>
      <c r="H7" s="161">
        <v>1</v>
      </c>
      <c r="I7" s="699">
        <v>20.8</v>
      </c>
      <c r="J7" s="437"/>
    </row>
    <row r="8" spans="1:24" ht="15" customHeight="1" x14ac:dyDescent="0.25">
      <c r="A8" s="158">
        <v>6</v>
      </c>
      <c r="B8" s="156" t="s">
        <v>49</v>
      </c>
      <c r="C8" s="156" t="s">
        <v>17</v>
      </c>
      <c r="D8" s="159" t="s">
        <v>51</v>
      </c>
      <c r="E8" s="160" t="s">
        <v>432</v>
      </c>
      <c r="F8" s="152" t="s">
        <v>557</v>
      </c>
      <c r="G8" s="156"/>
      <c r="H8" s="161">
        <v>1</v>
      </c>
      <c r="I8" s="699">
        <v>20.9</v>
      </c>
      <c r="J8" s="437"/>
    </row>
    <row r="9" spans="1:24" ht="15" customHeight="1" x14ac:dyDescent="0.25">
      <c r="A9" s="158">
        <v>27</v>
      </c>
      <c r="B9" s="156" t="s">
        <v>167</v>
      </c>
      <c r="C9" s="156" t="s">
        <v>168</v>
      </c>
      <c r="D9" s="159" t="s">
        <v>170</v>
      </c>
      <c r="E9" s="160" t="s">
        <v>451</v>
      </c>
      <c r="F9" s="152" t="s">
        <v>557</v>
      </c>
      <c r="G9" s="156"/>
      <c r="H9" s="161">
        <v>1</v>
      </c>
      <c r="I9" s="699">
        <v>21</v>
      </c>
      <c r="J9" s="437"/>
    </row>
    <row r="10" spans="1:24" ht="15" customHeight="1" x14ac:dyDescent="0.25">
      <c r="A10" s="158">
        <v>42</v>
      </c>
      <c r="B10" s="156" t="s">
        <v>243</v>
      </c>
      <c r="C10" s="156" t="s">
        <v>45</v>
      </c>
      <c r="D10" s="159" t="s">
        <v>245</v>
      </c>
      <c r="E10" s="160" t="s">
        <v>469</v>
      </c>
      <c r="F10" s="152" t="s">
        <v>557</v>
      </c>
      <c r="G10" s="156"/>
      <c r="H10" s="161">
        <v>1</v>
      </c>
      <c r="I10" s="699">
        <v>21.1</v>
      </c>
      <c r="J10" s="437"/>
    </row>
    <row r="11" spans="1:24" ht="15" customHeight="1" x14ac:dyDescent="0.25">
      <c r="A11" s="158">
        <v>23</v>
      </c>
      <c r="B11" s="156" t="s">
        <v>149</v>
      </c>
      <c r="C11" s="156" t="s">
        <v>17</v>
      </c>
      <c r="D11" s="159" t="s">
        <v>151</v>
      </c>
      <c r="E11" s="160" t="s">
        <v>432</v>
      </c>
      <c r="F11" s="152" t="s">
        <v>561</v>
      </c>
      <c r="G11" s="156"/>
      <c r="H11" s="161">
        <v>1</v>
      </c>
      <c r="I11" s="699">
        <v>21.2</v>
      </c>
      <c r="J11" s="437"/>
    </row>
    <row r="12" spans="1:24" ht="15" customHeight="1" x14ac:dyDescent="0.25">
      <c r="A12" s="158">
        <v>39</v>
      </c>
      <c r="B12" s="156" t="s">
        <v>227</v>
      </c>
      <c r="C12" s="156" t="s">
        <v>117</v>
      </c>
      <c r="D12" s="159" t="s">
        <v>229</v>
      </c>
      <c r="E12" s="160" t="s">
        <v>465</v>
      </c>
      <c r="F12" s="152" t="s">
        <v>557</v>
      </c>
      <c r="G12" s="156"/>
      <c r="H12" s="161">
        <v>1</v>
      </c>
      <c r="I12" s="699">
        <v>21.3</v>
      </c>
      <c r="J12" s="437"/>
    </row>
    <row r="13" spans="1:24" ht="15" customHeight="1" x14ac:dyDescent="0.25">
      <c r="A13" s="158">
        <v>65</v>
      </c>
      <c r="B13" s="156" t="s">
        <v>348</v>
      </c>
      <c r="C13" s="156" t="s">
        <v>187</v>
      </c>
      <c r="D13" s="159" t="s">
        <v>351</v>
      </c>
      <c r="E13" s="160" t="s">
        <v>432</v>
      </c>
      <c r="F13" s="152" t="s">
        <v>557</v>
      </c>
      <c r="G13" s="162"/>
      <c r="H13" s="161">
        <v>1</v>
      </c>
      <c r="I13" s="699">
        <v>21.4</v>
      </c>
      <c r="J13" s="437"/>
    </row>
    <row r="14" spans="1:24" ht="15" customHeight="1" x14ac:dyDescent="0.25">
      <c r="A14" s="158">
        <v>18</v>
      </c>
      <c r="B14" s="156" t="s">
        <v>116</v>
      </c>
      <c r="C14" s="156" t="s">
        <v>122</v>
      </c>
      <c r="D14" s="159" t="s">
        <v>124</v>
      </c>
      <c r="E14" s="160" t="s">
        <v>443</v>
      </c>
      <c r="F14" s="152" t="s">
        <v>561</v>
      </c>
      <c r="G14" s="156"/>
      <c r="H14" s="161">
        <v>1</v>
      </c>
      <c r="I14" s="699">
        <v>21.6</v>
      </c>
      <c r="J14" s="437"/>
    </row>
    <row r="15" spans="1:24" ht="15" customHeight="1" x14ac:dyDescent="0.25">
      <c r="A15" s="158">
        <v>13</v>
      </c>
      <c r="B15" s="156" t="s">
        <v>93</v>
      </c>
      <c r="C15" s="164" t="s">
        <v>566</v>
      </c>
      <c r="D15" s="743" t="s">
        <v>95</v>
      </c>
      <c r="E15" s="160" t="s">
        <v>432</v>
      </c>
      <c r="F15" s="152" t="s">
        <v>567</v>
      </c>
      <c r="G15" s="156"/>
      <c r="H15" s="161">
        <v>1</v>
      </c>
      <c r="I15" s="699">
        <v>22</v>
      </c>
      <c r="J15" s="437"/>
    </row>
    <row r="16" spans="1:24" ht="15" customHeight="1" x14ac:dyDescent="0.25">
      <c r="A16" s="158">
        <v>45</v>
      </c>
      <c r="B16" s="156" t="s">
        <v>254</v>
      </c>
      <c r="C16" s="156" t="s">
        <v>255</v>
      </c>
      <c r="D16" s="159" t="s">
        <v>257</v>
      </c>
      <c r="E16" s="160" t="s">
        <v>446</v>
      </c>
      <c r="F16" s="152" t="s">
        <v>557</v>
      </c>
      <c r="G16" s="156"/>
      <c r="H16" s="161">
        <v>1</v>
      </c>
      <c r="I16" s="699">
        <v>22.2</v>
      </c>
      <c r="J16" s="437"/>
    </row>
    <row r="17" spans="1:10" ht="15" customHeight="1" x14ac:dyDescent="0.25">
      <c r="A17" s="158">
        <v>24</v>
      </c>
      <c r="B17" s="156" t="s">
        <v>154</v>
      </c>
      <c r="C17" s="156" t="s">
        <v>82</v>
      </c>
      <c r="D17" s="159" t="s">
        <v>156</v>
      </c>
      <c r="E17" s="160" t="s">
        <v>432</v>
      </c>
      <c r="F17" s="152" t="s">
        <v>561</v>
      </c>
      <c r="G17" s="156"/>
      <c r="H17" s="161">
        <v>1</v>
      </c>
      <c r="I17" s="699">
        <v>22.3</v>
      </c>
      <c r="J17" s="437"/>
    </row>
    <row r="18" spans="1:10" ht="15" customHeight="1" x14ac:dyDescent="0.25">
      <c r="A18" s="158">
        <v>34</v>
      </c>
      <c r="B18" s="156" t="s">
        <v>202</v>
      </c>
      <c r="C18" s="156" t="s">
        <v>45</v>
      </c>
      <c r="D18" s="159" t="s">
        <v>204</v>
      </c>
      <c r="E18" s="160" t="s">
        <v>457</v>
      </c>
      <c r="F18" s="152" t="s">
        <v>557</v>
      </c>
      <c r="G18" s="156"/>
      <c r="H18" s="161">
        <v>1</v>
      </c>
      <c r="I18" s="699">
        <v>22.4</v>
      </c>
      <c r="J18" s="437"/>
    </row>
    <row r="19" spans="1:10" ht="15" customHeight="1" x14ac:dyDescent="0.25">
      <c r="A19" s="158">
        <v>19</v>
      </c>
      <c r="B19" s="156" t="s">
        <v>127</v>
      </c>
      <c r="C19" s="156" t="s">
        <v>117</v>
      </c>
      <c r="D19" s="159" t="s">
        <v>129</v>
      </c>
      <c r="E19" s="160" t="s">
        <v>444</v>
      </c>
      <c r="F19" s="152" t="s">
        <v>561</v>
      </c>
      <c r="G19" s="156"/>
      <c r="H19" s="161">
        <v>1</v>
      </c>
      <c r="I19" s="699">
        <v>22.5</v>
      </c>
      <c r="J19" s="437"/>
    </row>
    <row r="20" spans="1:10" ht="15" customHeight="1" x14ac:dyDescent="0.25">
      <c r="A20" s="158">
        <v>30</v>
      </c>
      <c r="B20" s="156" t="s">
        <v>167</v>
      </c>
      <c r="C20" s="156" t="s">
        <v>17</v>
      </c>
      <c r="D20" s="159" t="s">
        <v>182</v>
      </c>
      <c r="E20" s="160" t="s">
        <v>432</v>
      </c>
      <c r="F20" s="152" t="s">
        <v>561</v>
      </c>
      <c r="G20" s="156"/>
      <c r="H20" s="161">
        <v>1</v>
      </c>
      <c r="I20" s="699">
        <v>22.9</v>
      </c>
      <c r="J20" s="437"/>
    </row>
    <row r="21" spans="1:10" ht="15" customHeight="1" x14ac:dyDescent="0.25">
      <c r="A21" s="158">
        <v>28</v>
      </c>
      <c r="B21" s="156" t="s">
        <v>167</v>
      </c>
      <c r="C21" s="156" t="s">
        <v>28</v>
      </c>
      <c r="D21" s="159" t="s">
        <v>174</v>
      </c>
      <c r="E21" s="160" t="s">
        <v>452</v>
      </c>
      <c r="F21" s="152" t="s">
        <v>561</v>
      </c>
      <c r="G21" s="156"/>
      <c r="H21" s="161">
        <v>1</v>
      </c>
      <c r="I21" s="699">
        <v>23</v>
      </c>
      <c r="J21" s="437"/>
    </row>
    <row r="22" spans="1:10" ht="15" customHeight="1" x14ac:dyDescent="0.25">
      <c r="A22" s="158">
        <v>41</v>
      </c>
      <c r="B22" s="156" t="s">
        <v>238</v>
      </c>
      <c r="C22" s="156" t="s">
        <v>28</v>
      </c>
      <c r="D22" s="159" t="s">
        <v>241</v>
      </c>
      <c r="E22" s="160" t="s">
        <v>432</v>
      </c>
      <c r="F22" s="152" t="s">
        <v>563</v>
      </c>
      <c r="G22" s="156"/>
      <c r="H22" s="161">
        <v>1</v>
      </c>
      <c r="I22" s="699">
        <v>23</v>
      </c>
      <c r="J22" s="437"/>
    </row>
    <row r="23" spans="1:10" ht="15" customHeight="1" x14ac:dyDescent="0.25">
      <c r="A23" s="158">
        <v>2</v>
      </c>
      <c r="B23" s="156" t="s">
        <v>27</v>
      </c>
      <c r="C23" s="156" t="s">
        <v>28</v>
      </c>
      <c r="D23" s="159" t="s">
        <v>30</v>
      </c>
      <c r="E23" s="160" t="s">
        <v>432</v>
      </c>
      <c r="F23" s="152" t="s">
        <v>561</v>
      </c>
      <c r="G23" s="156"/>
      <c r="H23" s="161">
        <v>1</v>
      </c>
      <c r="I23" s="699">
        <v>23.2</v>
      </c>
      <c r="J23" s="437"/>
    </row>
    <row r="24" spans="1:10" ht="15" customHeight="1" x14ac:dyDescent="0.25">
      <c r="A24" s="158">
        <v>53</v>
      </c>
      <c r="B24" s="156" t="s">
        <v>287</v>
      </c>
      <c r="C24" s="156" t="s">
        <v>117</v>
      </c>
      <c r="D24" s="159" t="s">
        <v>289</v>
      </c>
      <c r="E24" s="160" t="s">
        <v>432</v>
      </c>
      <c r="F24" s="152" t="s">
        <v>557</v>
      </c>
      <c r="G24" s="156"/>
      <c r="H24" s="161">
        <v>1</v>
      </c>
      <c r="I24" s="699">
        <v>23.3</v>
      </c>
      <c r="J24" s="437"/>
    </row>
    <row r="25" spans="1:10" ht="15" customHeight="1" x14ac:dyDescent="0.25">
      <c r="A25" s="158">
        <v>7</v>
      </c>
      <c r="B25" s="156" t="s">
        <v>55</v>
      </c>
      <c r="C25" s="156" t="s">
        <v>436</v>
      </c>
      <c r="D25" s="159" t="s">
        <v>59</v>
      </c>
      <c r="E25" s="160" t="s">
        <v>437</v>
      </c>
      <c r="F25" s="152" t="s">
        <v>557</v>
      </c>
      <c r="G25" s="156"/>
      <c r="H25" s="161">
        <v>1</v>
      </c>
      <c r="I25" s="699">
        <v>23.5</v>
      </c>
      <c r="J25" s="437"/>
    </row>
    <row r="26" spans="1:10" ht="15" customHeight="1" x14ac:dyDescent="0.25">
      <c r="A26" s="158">
        <v>49</v>
      </c>
      <c r="B26" s="156" t="s">
        <v>271</v>
      </c>
      <c r="C26" s="156" t="s">
        <v>117</v>
      </c>
      <c r="D26" s="159" t="s">
        <v>273</v>
      </c>
      <c r="E26" s="160" t="s">
        <v>432</v>
      </c>
      <c r="F26" s="152" t="s">
        <v>557</v>
      </c>
      <c r="G26" s="167"/>
      <c r="H26" s="161">
        <v>1</v>
      </c>
      <c r="I26" s="699">
        <v>23.9</v>
      </c>
      <c r="J26" s="437"/>
    </row>
    <row r="27" spans="1:10" ht="15" customHeight="1" x14ac:dyDescent="0.25">
      <c r="A27" s="158">
        <v>55</v>
      </c>
      <c r="B27" s="162" t="s">
        <v>295</v>
      </c>
      <c r="C27" s="156" t="s">
        <v>45</v>
      </c>
      <c r="D27" s="165" t="s">
        <v>297</v>
      </c>
      <c r="E27" s="160" t="s">
        <v>432</v>
      </c>
      <c r="F27" s="152" t="s">
        <v>557</v>
      </c>
      <c r="G27" s="156"/>
      <c r="H27" s="161">
        <v>1</v>
      </c>
      <c r="I27" s="699">
        <v>23.9</v>
      </c>
      <c r="J27" s="437"/>
    </row>
    <row r="28" spans="1:10" ht="15" customHeight="1" x14ac:dyDescent="0.25">
      <c r="A28" s="158">
        <v>8</v>
      </c>
      <c r="B28" s="156" t="s">
        <v>64</v>
      </c>
      <c r="C28" s="156" t="s">
        <v>65</v>
      </c>
      <c r="D28" s="159" t="s">
        <v>68</v>
      </c>
      <c r="E28" s="160" t="s">
        <v>432</v>
      </c>
      <c r="F28" s="152" t="s">
        <v>557</v>
      </c>
      <c r="G28" s="156"/>
      <c r="H28" s="161">
        <v>1</v>
      </c>
      <c r="I28" s="699">
        <v>24</v>
      </c>
      <c r="J28" s="437"/>
    </row>
    <row r="29" spans="1:10" ht="15" customHeight="1" x14ac:dyDescent="0.25">
      <c r="A29" s="158">
        <v>56</v>
      </c>
      <c r="B29" s="162" t="s">
        <v>299</v>
      </c>
      <c r="C29" s="162" t="s">
        <v>17</v>
      </c>
      <c r="D29" s="165" t="s">
        <v>300</v>
      </c>
      <c r="E29" s="160" t="s">
        <v>432</v>
      </c>
      <c r="F29" s="152" t="s">
        <v>557</v>
      </c>
      <c r="G29" s="162"/>
      <c r="H29" s="161">
        <v>1</v>
      </c>
      <c r="I29" s="699">
        <v>24.2</v>
      </c>
      <c r="J29" s="437"/>
    </row>
    <row r="30" spans="1:10" ht="15" customHeight="1" x14ac:dyDescent="0.25">
      <c r="A30" s="158">
        <v>22</v>
      </c>
      <c r="B30" s="156" t="s">
        <v>144</v>
      </c>
      <c r="C30" s="156" t="s">
        <v>17</v>
      </c>
      <c r="D30" s="159" t="s">
        <v>146</v>
      </c>
      <c r="E30" s="160" t="s">
        <v>446</v>
      </c>
      <c r="F30" s="152" t="s">
        <v>561</v>
      </c>
      <c r="G30" s="156"/>
      <c r="H30" s="161">
        <v>1</v>
      </c>
      <c r="I30" s="699">
        <v>24.6</v>
      </c>
      <c r="J30" s="484"/>
    </row>
    <row r="31" spans="1:10" ht="15" customHeight="1" x14ac:dyDescent="0.25">
      <c r="A31" s="158">
        <v>46</v>
      </c>
      <c r="B31" s="156" t="s">
        <v>254</v>
      </c>
      <c r="C31" s="156" t="s">
        <v>176</v>
      </c>
      <c r="D31" s="159" t="s">
        <v>260</v>
      </c>
      <c r="E31" s="160" t="s">
        <v>446</v>
      </c>
      <c r="F31" s="152" t="s">
        <v>561</v>
      </c>
      <c r="G31" s="156"/>
      <c r="H31" s="161">
        <v>1</v>
      </c>
      <c r="I31" s="699">
        <v>24.7</v>
      </c>
      <c r="J31" s="484">
        <v>28</v>
      </c>
    </row>
    <row r="32" spans="1:10" ht="15" customHeight="1" x14ac:dyDescent="0.25">
      <c r="A32" s="158">
        <v>11</v>
      </c>
      <c r="B32" s="156" t="s">
        <v>81</v>
      </c>
      <c r="C32" s="156" t="s">
        <v>82</v>
      </c>
      <c r="D32" s="163" t="s">
        <v>949</v>
      </c>
      <c r="E32" s="160" t="s">
        <v>432</v>
      </c>
      <c r="F32" s="152" t="s">
        <v>557</v>
      </c>
      <c r="G32" s="156"/>
      <c r="H32" s="161">
        <v>1</v>
      </c>
      <c r="I32" s="699">
        <v>24.8</v>
      </c>
      <c r="J32" s="696">
        <v>0.61</v>
      </c>
    </row>
    <row r="33" spans="1:10" ht="15" customHeight="1" x14ac:dyDescent="0.25">
      <c r="A33" s="158">
        <v>40</v>
      </c>
      <c r="B33" s="156" t="s">
        <v>232</v>
      </c>
      <c r="C33" s="156" t="s">
        <v>82</v>
      </c>
      <c r="D33" s="159" t="s">
        <v>235</v>
      </c>
      <c r="E33" s="160" t="s">
        <v>467</v>
      </c>
      <c r="F33" s="152" t="s">
        <v>557</v>
      </c>
      <c r="G33" s="156"/>
      <c r="H33" s="161">
        <v>1</v>
      </c>
      <c r="I33" s="699">
        <v>25</v>
      </c>
      <c r="J33" s="437"/>
    </row>
    <row r="34" spans="1:10" ht="15" customHeight="1" x14ac:dyDescent="0.25">
      <c r="A34" s="158">
        <v>25</v>
      </c>
      <c r="B34" s="156" t="s">
        <v>158</v>
      </c>
      <c r="C34" s="156" t="s">
        <v>448</v>
      </c>
      <c r="D34" s="159" t="s">
        <v>160</v>
      </c>
      <c r="E34" s="160" t="s">
        <v>449</v>
      </c>
      <c r="F34" s="152" t="s">
        <v>561</v>
      </c>
      <c r="G34" s="156"/>
      <c r="H34" s="161">
        <v>1</v>
      </c>
      <c r="I34" s="699">
        <v>25.4</v>
      </c>
      <c r="J34" s="437"/>
    </row>
    <row r="35" spans="1:10" ht="15" customHeight="1" x14ac:dyDescent="0.25">
      <c r="A35" s="158">
        <v>67</v>
      </c>
      <c r="B35" s="162" t="s">
        <v>359</v>
      </c>
      <c r="C35" s="162" t="s">
        <v>360</v>
      </c>
      <c r="D35" s="165" t="s">
        <v>362</v>
      </c>
      <c r="E35" s="160" t="s">
        <v>432</v>
      </c>
      <c r="F35" s="152" t="s">
        <v>557</v>
      </c>
      <c r="G35" s="162"/>
      <c r="H35" s="161">
        <v>1</v>
      </c>
      <c r="I35" s="699">
        <v>25.9</v>
      </c>
      <c r="J35" s="437"/>
    </row>
    <row r="36" spans="1:10" ht="15" customHeight="1" x14ac:dyDescent="0.25">
      <c r="A36" s="158">
        <v>36</v>
      </c>
      <c r="B36" s="156" t="s">
        <v>212</v>
      </c>
      <c r="C36" s="156" t="s">
        <v>17</v>
      </c>
      <c r="D36" s="159" t="s">
        <v>214</v>
      </c>
      <c r="E36" s="160" t="s">
        <v>432</v>
      </c>
      <c r="F36" s="152" t="s">
        <v>557</v>
      </c>
      <c r="G36" s="156"/>
      <c r="H36" s="161">
        <v>1</v>
      </c>
      <c r="I36" s="699">
        <v>26</v>
      </c>
      <c r="J36" s="437"/>
    </row>
    <row r="37" spans="1:10" ht="15" customHeight="1" x14ac:dyDescent="0.25">
      <c r="A37" s="158">
        <v>58</v>
      </c>
      <c r="B37" s="156" t="s">
        <v>307</v>
      </c>
      <c r="C37" s="156" t="s">
        <v>308</v>
      </c>
      <c r="D37" s="159" t="s">
        <v>310</v>
      </c>
      <c r="E37" s="160" t="s">
        <v>478</v>
      </c>
      <c r="F37" s="152" t="s">
        <v>557</v>
      </c>
      <c r="G37" s="156"/>
      <c r="H37" s="161">
        <v>1</v>
      </c>
      <c r="I37" s="699">
        <v>26</v>
      </c>
      <c r="J37" s="437"/>
    </row>
    <row r="38" spans="1:10" ht="15" customHeight="1" x14ac:dyDescent="0.25">
      <c r="A38" s="158">
        <v>70</v>
      </c>
      <c r="B38" s="156" t="s">
        <v>371</v>
      </c>
      <c r="C38" s="156" t="s">
        <v>372</v>
      </c>
      <c r="D38" s="159" t="s">
        <v>375</v>
      </c>
      <c r="E38" s="160" t="s">
        <v>432</v>
      </c>
      <c r="F38" s="152" t="s">
        <v>575</v>
      </c>
      <c r="G38" s="162"/>
      <c r="H38" s="161">
        <v>1</v>
      </c>
      <c r="I38" s="699">
        <v>26.4</v>
      </c>
      <c r="J38" s="437"/>
    </row>
    <row r="39" spans="1:10" ht="15" customHeight="1" x14ac:dyDescent="0.25">
      <c r="A39" s="158">
        <v>43</v>
      </c>
      <c r="B39" s="156" t="s">
        <v>247</v>
      </c>
      <c r="C39" s="156" t="s">
        <v>248</v>
      </c>
      <c r="D39" s="159" t="s">
        <v>250</v>
      </c>
      <c r="E39" s="160" t="s">
        <v>470</v>
      </c>
      <c r="F39" s="152" t="s">
        <v>557</v>
      </c>
      <c r="G39" s="167"/>
      <c r="H39" s="161">
        <v>1</v>
      </c>
      <c r="I39" s="699">
        <v>26.6</v>
      </c>
      <c r="J39" s="437"/>
    </row>
    <row r="40" spans="1:10" ht="15" customHeight="1" x14ac:dyDescent="0.25">
      <c r="A40" s="158">
        <v>37</v>
      </c>
      <c r="B40" s="156" t="s">
        <v>217</v>
      </c>
      <c r="C40" s="156" t="s">
        <v>218</v>
      </c>
      <c r="D40" s="159" t="s">
        <v>220</v>
      </c>
      <c r="E40" s="160" t="s">
        <v>432</v>
      </c>
      <c r="F40" s="152" t="s">
        <v>557</v>
      </c>
      <c r="G40" s="156"/>
      <c r="H40" s="161">
        <v>1</v>
      </c>
      <c r="I40" s="699">
        <v>26.7</v>
      </c>
      <c r="J40" s="437"/>
    </row>
    <row r="41" spans="1:10" ht="15" customHeight="1" x14ac:dyDescent="0.25">
      <c r="A41" s="158">
        <v>20</v>
      </c>
      <c r="B41" s="156" t="s">
        <v>132</v>
      </c>
      <c r="C41" s="156" t="s">
        <v>82</v>
      </c>
      <c r="D41" s="159" t="s">
        <v>134</v>
      </c>
      <c r="E41" s="160" t="s">
        <v>432</v>
      </c>
      <c r="F41" s="152" t="s">
        <v>557</v>
      </c>
      <c r="G41" s="156"/>
      <c r="H41" s="161">
        <v>1</v>
      </c>
      <c r="I41" s="699">
        <v>27.3</v>
      </c>
      <c r="J41" s="437"/>
    </row>
    <row r="42" spans="1:10" ht="15" customHeight="1" x14ac:dyDescent="0.25">
      <c r="A42" s="158">
        <v>33</v>
      </c>
      <c r="B42" s="156" t="s">
        <v>196</v>
      </c>
      <c r="C42" s="156" t="s">
        <v>122</v>
      </c>
      <c r="D42" s="159" t="s">
        <v>198</v>
      </c>
      <c r="E42" s="160" t="s">
        <v>457</v>
      </c>
      <c r="F42" s="152" t="s">
        <v>557</v>
      </c>
      <c r="G42" s="156"/>
      <c r="H42" s="161">
        <v>1</v>
      </c>
      <c r="I42" s="699">
        <v>29</v>
      </c>
      <c r="J42" s="484">
        <v>11</v>
      </c>
    </row>
    <row r="43" spans="1:10" ht="15" customHeight="1" x14ac:dyDescent="0.25">
      <c r="A43" s="158">
        <v>14</v>
      </c>
      <c r="B43" s="156" t="s">
        <v>98</v>
      </c>
      <c r="C43" s="156" t="s">
        <v>28</v>
      </c>
      <c r="D43" s="159" t="s">
        <v>100</v>
      </c>
      <c r="E43" s="160" t="s">
        <v>432</v>
      </c>
      <c r="F43" s="152" t="s">
        <v>561</v>
      </c>
      <c r="G43" s="156"/>
      <c r="H43" s="161">
        <v>1</v>
      </c>
      <c r="I43" s="699">
        <v>29.4</v>
      </c>
      <c r="J43" s="698">
        <v>0.24</v>
      </c>
    </row>
    <row r="44" spans="1:10" ht="15" customHeight="1" x14ac:dyDescent="0.25">
      <c r="A44" s="158">
        <v>64</v>
      </c>
      <c r="B44" s="156" t="s">
        <v>344</v>
      </c>
      <c r="C44" s="156" t="s">
        <v>164</v>
      </c>
      <c r="D44" s="159" t="s">
        <v>346</v>
      </c>
      <c r="E44" s="160" t="s">
        <v>432</v>
      </c>
      <c r="F44" s="152" t="s">
        <v>557</v>
      </c>
      <c r="G44" s="162"/>
      <c r="H44" s="161">
        <v>1</v>
      </c>
      <c r="I44" s="699">
        <v>30.3</v>
      </c>
      <c r="J44" s="436"/>
    </row>
    <row r="45" spans="1:10" ht="15" customHeight="1" x14ac:dyDescent="0.25">
      <c r="A45" s="158">
        <v>60</v>
      </c>
      <c r="B45" s="156" t="s">
        <v>319</v>
      </c>
      <c r="C45" s="156" t="s">
        <v>17</v>
      </c>
      <c r="D45" s="159" t="s">
        <v>321</v>
      </c>
      <c r="E45" s="160" t="s">
        <v>480</v>
      </c>
      <c r="F45" s="153" t="s">
        <v>577</v>
      </c>
      <c r="G45" s="156"/>
      <c r="H45" s="161">
        <v>1</v>
      </c>
      <c r="I45" s="700">
        <v>30.5</v>
      </c>
      <c r="J45" s="437"/>
    </row>
    <row r="46" spans="1:10" ht="15" customHeight="1" x14ac:dyDescent="0.25">
      <c r="A46" s="158">
        <v>50</v>
      </c>
      <c r="B46" s="156" t="s">
        <v>276</v>
      </c>
      <c r="C46" s="156" t="s">
        <v>117</v>
      </c>
      <c r="D46" s="159" t="s">
        <v>277</v>
      </c>
      <c r="E46" s="160" t="s">
        <v>474</v>
      </c>
      <c r="F46" s="152" t="s">
        <v>557</v>
      </c>
      <c r="G46" s="156"/>
      <c r="H46" s="161">
        <v>1</v>
      </c>
      <c r="I46" s="699">
        <v>32.299999999999997</v>
      </c>
      <c r="J46" s="437"/>
    </row>
    <row r="47" spans="1:10" ht="15" customHeight="1" x14ac:dyDescent="0.25">
      <c r="A47" s="158">
        <v>4</v>
      </c>
      <c r="B47" s="156" t="s">
        <v>39</v>
      </c>
      <c r="C47" s="156" t="s">
        <v>40</v>
      </c>
      <c r="D47" s="159" t="s">
        <v>42</v>
      </c>
      <c r="E47" s="160" t="s">
        <v>432</v>
      </c>
      <c r="F47" s="152" t="s">
        <v>563</v>
      </c>
      <c r="G47" s="156"/>
      <c r="H47" s="161">
        <v>1</v>
      </c>
      <c r="I47" s="699">
        <v>34.1</v>
      </c>
      <c r="J47" s="437"/>
    </row>
    <row r="48" spans="1:10" ht="15" customHeight="1" x14ac:dyDescent="0.25">
      <c r="A48" s="158">
        <v>12</v>
      </c>
      <c r="B48" s="156" t="s">
        <v>88</v>
      </c>
      <c r="C48" s="156" t="s">
        <v>89</v>
      </c>
      <c r="D48" s="159" t="s">
        <v>90</v>
      </c>
      <c r="E48" s="160" t="s">
        <v>432</v>
      </c>
      <c r="F48" s="152" t="s">
        <v>561</v>
      </c>
      <c r="G48" s="156"/>
      <c r="H48" s="161">
        <v>1</v>
      </c>
      <c r="I48" s="699">
        <v>34.5</v>
      </c>
      <c r="J48" s="437"/>
    </row>
    <row r="49" spans="1:19" ht="15" customHeight="1" x14ac:dyDescent="0.25">
      <c r="A49" s="158">
        <v>10</v>
      </c>
      <c r="B49" s="156" t="s">
        <v>76</v>
      </c>
      <c r="C49" s="156" t="s">
        <v>45</v>
      </c>
      <c r="D49" s="159" t="s">
        <v>78</v>
      </c>
      <c r="E49" s="160" t="s">
        <v>432</v>
      </c>
      <c r="F49" s="152" t="s">
        <v>565</v>
      </c>
      <c r="G49" s="156"/>
      <c r="H49" s="161">
        <v>1</v>
      </c>
      <c r="I49" s="699">
        <v>36.6</v>
      </c>
      <c r="J49" s="484">
        <v>7</v>
      </c>
    </row>
    <row r="50" spans="1:19" ht="15" customHeight="1" x14ac:dyDescent="0.25">
      <c r="A50" s="158">
        <v>15</v>
      </c>
      <c r="B50" s="162" t="s">
        <v>103</v>
      </c>
      <c r="C50" s="162" t="s">
        <v>439</v>
      </c>
      <c r="D50" s="165" t="s">
        <v>104</v>
      </c>
      <c r="E50" s="166" t="s">
        <v>432</v>
      </c>
      <c r="F50" s="152" t="s">
        <v>561</v>
      </c>
      <c r="G50" s="156"/>
      <c r="H50" s="161">
        <v>1</v>
      </c>
      <c r="I50" s="699">
        <v>37</v>
      </c>
      <c r="J50" s="698">
        <f>7/46</f>
        <v>0.15217391304347827</v>
      </c>
    </row>
    <row r="51" spans="1:19" s="35" customFormat="1" ht="15" customHeight="1" x14ac:dyDescent="0.25">
      <c r="A51" s="719"/>
      <c r="B51" s="720"/>
      <c r="C51" s="720"/>
      <c r="D51" s="721"/>
      <c r="E51" s="722"/>
      <c r="F51" s="723"/>
      <c r="G51" s="724"/>
      <c r="H51" s="725">
        <v>46</v>
      </c>
      <c r="I51" s="726">
        <v>25.2</v>
      </c>
      <c r="J51" s="744">
        <v>1</v>
      </c>
    </row>
    <row r="52" spans="1:19" s="661" customFormat="1" ht="15" customHeight="1" x14ac:dyDescent="0.25">
      <c r="A52" s="742" t="s">
        <v>895</v>
      </c>
      <c r="B52" s="258"/>
      <c r="C52" s="258"/>
      <c r="D52" s="727"/>
      <c r="E52" s="728"/>
      <c r="F52" s="729"/>
      <c r="G52" s="730"/>
      <c r="H52" s="731"/>
      <c r="I52" s="732"/>
    </row>
    <row r="53" spans="1:19" s="35" customFormat="1" ht="15" customHeight="1" x14ac:dyDescent="0.25">
      <c r="A53" s="44"/>
      <c r="B53" s="718" t="s">
        <v>894</v>
      </c>
      <c r="C53" s="104" t="s">
        <v>1</v>
      </c>
      <c r="D53" s="105" t="s">
        <v>8</v>
      </c>
      <c r="E53" s="106" t="s">
        <v>430</v>
      </c>
      <c r="F53" s="107" t="s">
        <v>578</v>
      </c>
      <c r="G53" s="107" t="s">
        <v>556</v>
      </c>
      <c r="H53" s="62" t="s">
        <v>558</v>
      </c>
      <c r="I53" s="107" t="s">
        <v>876</v>
      </c>
      <c r="J53" s="200" t="s">
        <v>889</v>
      </c>
      <c r="K53" s="705" t="s">
        <v>890</v>
      </c>
      <c r="L53" s="718" t="s">
        <v>894</v>
      </c>
      <c r="M53" s="552"/>
      <c r="N53" s="305" t="s">
        <v>906</v>
      </c>
      <c r="O53" s="305" t="s">
        <v>910</v>
      </c>
      <c r="P53" s="769" t="s">
        <v>930</v>
      </c>
      <c r="Q53" s="305" t="s">
        <v>907</v>
      </c>
      <c r="R53" s="37" t="s">
        <v>912</v>
      </c>
    </row>
    <row r="54" spans="1:19" ht="15" customHeight="1" x14ac:dyDescent="0.25">
      <c r="A54" s="733">
        <v>1</v>
      </c>
      <c r="B54" s="734" t="s">
        <v>16</v>
      </c>
      <c r="C54" s="734" t="s">
        <v>17</v>
      </c>
      <c r="D54" s="735" t="s">
        <v>22</v>
      </c>
      <c r="E54" s="736" t="s">
        <v>432</v>
      </c>
      <c r="F54" s="737" t="s">
        <v>559</v>
      </c>
      <c r="G54" s="734" t="s">
        <v>560</v>
      </c>
      <c r="H54" s="738">
        <v>1</v>
      </c>
      <c r="I54" s="739">
        <v>40.5</v>
      </c>
      <c r="J54" s="740">
        <v>25.4</v>
      </c>
      <c r="K54" s="740">
        <f t="shared" ref="K54:K76" si="0">I54-J54</f>
        <v>15.100000000000001</v>
      </c>
      <c r="L54" s="734" t="s">
        <v>16</v>
      </c>
      <c r="M54" s="552"/>
      <c r="N54" s="523" t="s">
        <v>23</v>
      </c>
      <c r="O54" s="521" t="s">
        <v>18</v>
      </c>
      <c r="P54" s="776" t="s">
        <v>929</v>
      </c>
      <c r="Q54" s="526" t="s">
        <v>908</v>
      </c>
      <c r="R54" s="760" t="s">
        <v>791</v>
      </c>
      <c r="S54" t="s">
        <v>933</v>
      </c>
    </row>
    <row r="55" spans="1:19" ht="15" customHeight="1" x14ac:dyDescent="0.25">
      <c r="A55" s="712">
        <v>17</v>
      </c>
      <c r="B55" s="715" t="s">
        <v>116</v>
      </c>
      <c r="C55" s="715" t="s">
        <v>442</v>
      </c>
      <c r="D55" s="716" t="s">
        <v>119</v>
      </c>
      <c r="E55" s="714" t="s">
        <v>432</v>
      </c>
      <c r="F55" s="701" t="s">
        <v>568</v>
      </c>
      <c r="G55" s="707" t="s">
        <v>564</v>
      </c>
      <c r="H55" s="708">
        <v>1</v>
      </c>
      <c r="I55" s="709">
        <v>37.200000000000003</v>
      </c>
      <c r="J55" s="710">
        <v>24.5</v>
      </c>
      <c r="K55" s="710">
        <f t="shared" si="0"/>
        <v>12.700000000000003</v>
      </c>
      <c r="L55" s="715" t="s">
        <v>116</v>
      </c>
      <c r="M55" s="552"/>
      <c r="N55" s="523" t="s">
        <v>120</v>
      </c>
      <c r="O55" s="426" t="s">
        <v>69</v>
      </c>
      <c r="P55" s="777" t="s">
        <v>18</v>
      </c>
      <c r="Q55" s="526" t="s">
        <v>301</v>
      </c>
      <c r="R55" s="761" t="s">
        <v>18</v>
      </c>
      <c r="S55" t="s">
        <v>933</v>
      </c>
    </row>
    <row r="56" spans="1:19" ht="15" customHeight="1" x14ac:dyDescent="0.25">
      <c r="A56" s="712">
        <v>54</v>
      </c>
      <c r="B56" s="707" t="s">
        <v>291</v>
      </c>
      <c r="C56" s="707" t="s">
        <v>17</v>
      </c>
      <c r="D56" s="713" t="s">
        <v>292</v>
      </c>
      <c r="E56" s="714" t="s">
        <v>432</v>
      </c>
      <c r="F56" s="704" t="s">
        <v>882</v>
      </c>
      <c r="G56" s="707" t="s">
        <v>471</v>
      </c>
      <c r="H56" s="708">
        <v>1</v>
      </c>
      <c r="I56" s="709">
        <v>35.299999999999997</v>
      </c>
      <c r="J56" s="710">
        <v>22.6</v>
      </c>
      <c r="K56" s="710">
        <f t="shared" si="0"/>
        <v>12.699999999999996</v>
      </c>
      <c r="L56" s="707" t="s">
        <v>291</v>
      </c>
      <c r="M56" s="552"/>
      <c r="N56" s="526" t="s">
        <v>293</v>
      </c>
      <c r="O56" s="763" t="s">
        <v>96</v>
      </c>
      <c r="P56" s="774" t="s">
        <v>934</v>
      </c>
      <c r="Q56" s="526" t="s">
        <v>909</v>
      </c>
      <c r="R56" s="764" t="s">
        <v>96</v>
      </c>
    </row>
    <row r="57" spans="1:19" ht="15" customHeight="1" x14ac:dyDescent="0.25">
      <c r="A57" s="712">
        <v>29</v>
      </c>
      <c r="B57" s="707" t="s">
        <v>167</v>
      </c>
      <c r="C57" s="707" t="s">
        <v>453</v>
      </c>
      <c r="D57" s="713" t="s">
        <v>178</v>
      </c>
      <c r="E57" s="717" t="s">
        <v>432</v>
      </c>
      <c r="F57" s="701" t="s">
        <v>877</v>
      </c>
      <c r="G57" s="707" t="s">
        <v>562</v>
      </c>
      <c r="H57" s="708">
        <v>1</v>
      </c>
      <c r="I57" s="709">
        <v>37.799999999999997</v>
      </c>
      <c r="J57" s="710">
        <v>25.4</v>
      </c>
      <c r="K57" s="710">
        <f t="shared" si="0"/>
        <v>12.399999999999999</v>
      </c>
      <c r="L57" s="707" t="s">
        <v>167</v>
      </c>
      <c r="M57" s="552"/>
      <c r="N57" s="524" t="s">
        <v>791</v>
      </c>
      <c r="O57" s="524" t="s">
        <v>791</v>
      </c>
      <c r="P57" s="771" t="s">
        <v>18</v>
      </c>
      <c r="Q57" s="761" t="s">
        <v>18</v>
      </c>
      <c r="R57" s="761" t="s">
        <v>18</v>
      </c>
      <c r="S57" t="s">
        <v>933</v>
      </c>
    </row>
    <row r="58" spans="1:19" ht="15" customHeight="1" x14ac:dyDescent="0.25">
      <c r="A58" s="712">
        <v>63</v>
      </c>
      <c r="B58" s="707" t="s">
        <v>338</v>
      </c>
      <c r="C58" s="707" t="s">
        <v>17</v>
      </c>
      <c r="D58" s="713" t="s">
        <v>340</v>
      </c>
      <c r="E58" s="714" t="s">
        <v>432</v>
      </c>
      <c r="F58" s="462" t="s">
        <v>886</v>
      </c>
      <c r="G58" s="707" t="s">
        <v>185</v>
      </c>
      <c r="H58" s="708">
        <v>1</v>
      </c>
      <c r="I58" s="709">
        <v>30.6</v>
      </c>
      <c r="J58" s="710">
        <v>18.5</v>
      </c>
      <c r="K58" s="710">
        <f t="shared" si="0"/>
        <v>12.100000000000001</v>
      </c>
      <c r="L58" s="707" t="s">
        <v>338</v>
      </c>
      <c r="M58" s="552" t="s">
        <v>932</v>
      </c>
      <c r="N58" s="526" t="s">
        <v>341</v>
      </c>
      <c r="O58" s="762" t="s">
        <v>911</v>
      </c>
      <c r="P58" s="778" t="s">
        <v>911</v>
      </c>
      <c r="Q58" s="526" t="s">
        <v>913</v>
      </c>
      <c r="R58" s="758" t="s">
        <v>913</v>
      </c>
    </row>
    <row r="59" spans="1:19" ht="15" customHeight="1" x14ac:dyDescent="0.25">
      <c r="A59" s="712">
        <v>62</v>
      </c>
      <c r="B59" s="707" t="s">
        <v>332</v>
      </c>
      <c r="C59" s="707" t="s">
        <v>82</v>
      </c>
      <c r="D59" s="713" t="s">
        <v>335</v>
      </c>
      <c r="E59" s="714" t="s">
        <v>432</v>
      </c>
      <c r="F59" s="151" t="s">
        <v>885</v>
      </c>
      <c r="G59" s="707" t="s">
        <v>185</v>
      </c>
      <c r="H59" s="708">
        <v>1</v>
      </c>
      <c r="I59" s="709">
        <v>35.4</v>
      </c>
      <c r="J59" s="710">
        <v>25.3</v>
      </c>
      <c r="K59" s="710">
        <f t="shared" si="0"/>
        <v>10.099999999999998</v>
      </c>
      <c r="L59" s="707" t="s">
        <v>332</v>
      </c>
      <c r="M59" s="552"/>
      <c r="N59" s="765" t="s">
        <v>336</v>
      </c>
      <c r="O59" s="35" t="s">
        <v>185</v>
      </c>
      <c r="P59" s="775" t="s">
        <v>935</v>
      </c>
      <c r="Q59" s="526" t="s">
        <v>914</v>
      </c>
      <c r="R59" t="s">
        <v>185</v>
      </c>
    </row>
    <row r="60" spans="1:19" ht="15" customHeight="1" x14ac:dyDescent="0.25">
      <c r="A60" s="712">
        <v>9</v>
      </c>
      <c r="B60" s="707" t="s">
        <v>64</v>
      </c>
      <c r="C60" s="707" t="s">
        <v>28</v>
      </c>
      <c r="D60" s="713" t="s">
        <v>73</v>
      </c>
      <c r="E60" s="714" t="s">
        <v>432</v>
      </c>
      <c r="F60" s="154" t="s">
        <v>893</v>
      </c>
      <c r="G60" s="707" t="s">
        <v>564</v>
      </c>
      <c r="H60" s="708">
        <v>1</v>
      </c>
      <c r="I60" s="709">
        <v>32.700000000000003</v>
      </c>
      <c r="J60" s="710">
        <v>23.1</v>
      </c>
      <c r="K60" s="710">
        <f t="shared" si="0"/>
        <v>9.6000000000000014</v>
      </c>
      <c r="L60" s="707" t="s">
        <v>64</v>
      </c>
      <c r="M60" s="552" t="s">
        <v>932</v>
      </c>
      <c r="N60" s="426" t="s">
        <v>69</v>
      </c>
      <c r="O60" s="760" t="s">
        <v>791</v>
      </c>
      <c r="P60" s="770" t="s">
        <v>791</v>
      </c>
      <c r="Q60" s="526" t="s">
        <v>914</v>
      </c>
      <c r="R60" t="s">
        <v>185</v>
      </c>
    </row>
    <row r="61" spans="1:19" ht="15" customHeight="1" x14ac:dyDescent="0.25">
      <c r="A61" s="712">
        <v>21</v>
      </c>
      <c r="B61" s="707" t="s">
        <v>137</v>
      </c>
      <c r="C61" s="707" t="s">
        <v>138</v>
      </c>
      <c r="D61" s="713" t="s">
        <v>140</v>
      </c>
      <c r="E61" s="714" t="s">
        <v>441</v>
      </c>
      <c r="F61" s="701" t="s">
        <v>569</v>
      </c>
      <c r="G61" s="707" t="s">
        <v>570</v>
      </c>
      <c r="H61" s="708">
        <v>1</v>
      </c>
      <c r="I61" s="709">
        <v>37.5</v>
      </c>
      <c r="J61" s="710">
        <v>28.1</v>
      </c>
      <c r="K61" s="710">
        <f t="shared" si="0"/>
        <v>9.3999999999999986</v>
      </c>
      <c r="L61" s="707" t="s">
        <v>137</v>
      </c>
      <c r="M61" s="552"/>
      <c r="N61" s="525" t="s">
        <v>21</v>
      </c>
      <c r="O61" s="761" t="s">
        <v>18</v>
      </c>
      <c r="P61" s="777" t="s">
        <v>936</v>
      </c>
      <c r="Q61" s="761" t="s">
        <v>18</v>
      </c>
      <c r="R61" s="761" t="s">
        <v>18</v>
      </c>
    </row>
    <row r="62" spans="1:19" ht="15" customHeight="1" x14ac:dyDescent="0.25">
      <c r="A62" s="712">
        <v>61</v>
      </c>
      <c r="B62" s="707" t="s">
        <v>328</v>
      </c>
      <c r="C62" s="707" t="s">
        <v>17</v>
      </c>
      <c r="D62" s="713" t="s">
        <v>330</v>
      </c>
      <c r="E62" s="714" t="s">
        <v>432</v>
      </c>
      <c r="F62" s="701" t="s">
        <v>883</v>
      </c>
      <c r="G62" s="707" t="s">
        <v>562</v>
      </c>
      <c r="H62" s="708">
        <v>1</v>
      </c>
      <c r="I62" s="709">
        <v>34.5</v>
      </c>
      <c r="J62" s="710">
        <v>25.9</v>
      </c>
      <c r="K62" s="710">
        <f t="shared" si="0"/>
        <v>8.6000000000000014</v>
      </c>
      <c r="L62" s="707" t="s">
        <v>328</v>
      </c>
      <c r="M62" s="552"/>
      <c r="N62" s="761" t="s">
        <v>18</v>
      </c>
      <c r="O62" s="761" t="s">
        <v>18</v>
      </c>
      <c r="P62" s="777" t="s">
        <v>936</v>
      </c>
      <c r="Q62" s="761" t="s">
        <v>18</v>
      </c>
      <c r="R62" s="525" t="s">
        <v>21</v>
      </c>
    </row>
    <row r="63" spans="1:19" ht="15" customHeight="1" x14ac:dyDescent="0.25">
      <c r="A63" s="712">
        <v>52</v>
      </c>
      <c r="B63" s="707" t="s">
        <v>283</v>
      </c>
      <c r="C63" s="707" t="s">
        <v>82</v>
      </c>
      <c r="D63" s="713" t="s">
        <v>284</v>
      </c>
      <c r="E63" s="714" t="s">
        <v>432</v>
      </c>
      <c r="F63" s="701" t="s">
        <v>881</v>
      </c>
      <c r="G63" s="707" t="s">
        <v>574</v>
      </c>
      <c r="H63" s="708">
        <v>1</v>
      </c>
      <c r="I63" s="709">
        <v>33.1</v>
      </c>
      <c r="J63" s="710">
        <v>24.6</v>
      </c>
      <c r="K63" s="710">
        <f t="shared" si="0"/>
        <v>8.5</v>
      </c>
      <c r="L63" s="707" t="s">
        <v>283</v>
      </c>
      <c r="M63" s="552"/>
      <c r="N63" s="427" t="s">
        <v>924</v>
      </c>
      <c r="O63" s="526" t="s">
        <v>915</v>
      </c>
      <c r="P63" s="777" t="s">
        <v>18</v>
      </c>
      <c r="Q63" s="427" t="s">
        <v>925</v>
      </c>
      <c r="R63" s="761" t="s">
        <v>18</v>
      </c>
      <c r="S63" t="s">
        <v>933</v>
      </c>
    </row>
    <row r="64" spans="1:19" ht="15" customHeight="1" x14ac:dyDescent="0.25">
      <c r="A64" s="712">
        <v>31</v>
      </c>
      <c r="B64" s="707" t="s">
        <v>186</v>
      </c>
      <c r="C64" s="707" t="s">
        <v>187</v>
      </c>
      <c r="D64" s="713" t="s">
        <v>189</v>
      </c>
      <c r="E64" s="714" t="s">
        <v>432</v>
      </c>
      <c r="F64" s="701" t="s">
        <v>571</v>
      </c>
      <c r="G64" s="707" t="s">
        <v>570</v>
      </c>
      <c r="H64" s="708">
        <v>1</v>
      </c>
      <c r="I64" s="709">
        <v>33.200000000000003</v>
      </c>
      <c r="J64" s="710">
        <v>24.8</v>
      </c>
      <c r="K64" s="710">
        <f t="shared" si="0"/>
        <v>8.4000000000000021</v>
      </c>
      <c r="L64" s="707" t="s">
        <v>186</v>
      </c>
      <c r="M64" s="552"/>
      <c r="N64" s="526" t="s">
        <v>190</v>
      </c>
      <c r="O64" s="526" t="s">
        <v>916</v>
      </c>
      <c r="P64" s="777" t="s">
        <v>18</v>
      </c>
      <c r="Q64" s="761" t="s">
        <v>18</v>
      </c>
      <c r="R64" s="761" t="s">
        <v>18</v>
      </c>
      <c r="S64" t="s">
        <v>933</v>
      </c>
    </row>
    <row r="65" spans="1:19" ht="15" customHeight="1" x14ac:dyDescent="0.25">
      <c r="A65" s="712">
        <v>16</v>
      </c>
      <c r="B65" s="715" t="s">
        <v>103</v>
      </c>
      <c r="C65" s="715" t="s">
        <v>440</v>
      </c>
      <c r="D65" s="713" t="s">
        <v>110</v>
      </c>
      <c r="E65" s="714" t="s">
        <v>441</v>
      </c>
      <c r="F65" s="155" t="s">
        <v>931</v>
      </c>
      <c r="G65" s="707" t="s">
        <v>185</v>
      </c>
      <c r="H65" s="708">
        <v>1</v>
      </c>
      <c r="I65" s="709">
        <v>31.8</v>
      </c>
      <c r="J65" s="710">
        <v>24.9</v>
      </c>
      <c r="K65" s="710">
        <f t="shared" si="0"/>
        <v>6.9000000000000021</v>
      </c>
      <c r="L65" s="715" t="s">
        <v>103</v>
      </c>
      <c r="M65" s="552"/>
      <c r="N65" s="521" t="s">
        <v>18</v>
      </c>
      <c r="O65" s="759" t="s">
        <v>918</v>
      </c>
      <c r="P65" s="779" t="s">
        <v>917</v>
      </c>
      <c r="Q65" s="766" t="s">
        <v>917</v>
      </c>
      <c r="R65" s="766" t="s">
        <v>917</v>
      </c>
      <c r="S65" t="s">
        <v>933</v>
      </c>
    </row>
    <row r="66" spans="1:19" ht="15" customHeight="1" x14ac:dyDescent="0.25">
      <c r="A66" s="712">
        <v>69</v>
      </c>
      <c r="B66" s="707" t="s">
        <v>369</v>
      </c>
      <c r="C66" s="707" t="s">
        <v>82</v>
      </c>
      <c r="D66" s="713" t="s">
        <v>370</v>
      </c>
      <c r="E66" s="714" t="s">
        <v>432</v>
      </c>
      <c r="F66" s="154" t="s">
        <v>888</v>
      </c>
      <c r="G66" s="707" t="s">
        <v>185</v>
      </c>
      <c r="H66" s="708">
        <v>1</v>
      </c>
      <c r="I66" s="709">
        <v>35</v>
      </c>
      <c r="J66" s="710">
        <v>30.1</v>
      </c>
      <c r="K66" s="710">
        <f t="shared" si="0"/>
        <v>4.8999999999999986</v>
      </c>
      <c r="L66" s="707" t="s">
        <v>369</v>
      </c>
      <c r="M66" s="552"/>
      <c r="N66" s="760" t="s">
        <v>791</v>
      </c>
      <c r="O66" s="760" t="s">
        <v>791</v>
      </c>
      <c r="P66" s="776" t="s">
        <v>937</v>
      </c>
      <c r="Q66" s="760" t="s">
        <v>791</v>
      </c>
      <c r="R66" s="760" t="s">
        <v>791</v>
      </c>
    </row>
    <row r="67" spans="1:19" ht="15" customHeight="1" x14ac:dyDescent="0.25">
      <c r="A67" s="712">
        <v>59</v>
      </c>
      <c r="B67" s="707" t="s">
        <v>314</v>
      </c>
      <c r="C67" s="707" t="s">
        <v>28</v>
      </c>
      <c r="D67" s="713" t="s">
        <v>316</v>
      </c>
      <c r="E67" s="714" t="s">
        <v>479</v>
      </c>
      <c r="F67" s="701" t="s">
        <v>884</v>
      </c>
      <c r="G67" s="707" t="s">
        <v>185</v>
      </c>
      <c r="H67" s="708">
        <v>1</v>
      </c>
      <c r="I67" s="709">
        <v>30</v>
      </c>
      <c r="J67" s="710">
        <v>25.6</v>
      </c>
      <c r="K67" s="710">
        <f t="shared" si="0"/>
        <v>4.3999999999999986</v>
      </c>
      <c r="L67" s="707" t="s">
        <v>314</v>
      </c>
      <c r="M67" s="552"/>
      <c r="N67" s="523" t="s">
        <v>317</v>
      </c>
      <c r="O67" s="426" t="s">
        <v>69</v>
      </c>
      <c r="P67" s="777" t="s">
        <v>938</v>
      </c>
      <c r="Q67" s="525" t="s">
        <v>21</v>
      </c>
      <c r="R67" s="523" t="s">
        <v>919</v>
      </c>
    </row>
    <row r="68" spans="1:19" ht="15" customHeight="1" x14ac:dyDescent="0.25">
      <c r="A68" s="712">
        <v>66</v>
      </c>
      <c r="B68" s="707" t="s">
        <v>355</v>
      </c>
      <c r="C68" s="707" t="s">
        <v>248</v>
      </c>
      <c r="D68" s="713" t="s">
        <v>357</v>
      </c>
      <c r="E68" s="714" t="s">
        <v>432</v>
      </c>
      <c r="F68" s="704" t="s">
        <v>887</v>
      </c>
      <c r="G68" s="707" t="s">
        <v>185</v>
      </c>
      <c r="H68" s="708">
        <v>1</v>
      </c>
      <c r="I68" s="709">
        <v>28.2</v>
      </c>
      <c r="J68" s="710">
        <v>24.6</v>
      </c>
      <c r="K68" s="710">
        <f t="shared" si="0"/>
        <v>3.5999999999999979</v>
      </c>
      <c r="L68" s="707" t="s">
        <v>355</v>
      </c>
      <c r="M68" s="552"/>
      <c r="N68" s="523" t="s">
        <v>920</v>
      </c>
      <c r="O68" s="523" t="s">
        <v>23</v>
      </c>
      <c r="P68" s="774" t="s">
        <v>120</v>
      </c>
      <c r="Q68" t="s">
        <v>185</v>
      </c>
      <c r="R68" s="774" t="s">
        <v>942</v>
      </c>
      <c r="S68" t="s">
        <v>933</v>
      </c>
    </row>
    <row r="69" spans="1:19" ht="15" customHeight="1" x14ac:dyDescent="0.25">
      <c r="A69" s="712">
        <v>44</v>
      </c>
      <c r="B69" s="707" t="s">
        <v>252</v>
      </c>
      <c r="C69" s="707" t="s">
        <v>82</v>
      </c>
      <c r="D69" s="713" t="s">
        <v>253</v>
      </c>
      <c r="E69" s="714" t="s">
        <v>472</v>
      </c>
      <c r="F69" s="701" t="s">
        <v>879</v>
      </c>
      <c r="G69" s="707" t="s">
        <v>560</v>
      </c>
      <c r="H69" s="708">
        <v>1</v>
      </c>
      <c r="I69" s="709">
        <v>30.8</v>
      </c>
      <c r="J69" s="710">
        <v>27.4</v>
      </c>
      <c r="K69" s="710">
        <f t="shared" si="0"/>
        <v>3.4000000000000021</v>
      </c>
      <c r="L69" s="707" t="s">
        <v>252</v>
      </c>
      <c r="M69" s="552"/>
      <c r="N69" s="761" t="s">
        <v>18</v>
      </c>
      <c r="O69" s="761" t="s">
        <v>18</v>
      </c>
      <c r="P69" s="777" t="s">
        <v>936</v>
      </c>
      <c r="Q69" s="525" t="s">
        <v>21</v>
      </c>
      <c r="R69" s="761" t="s">
        <v>18</v>
      </c>
    </row>
    <row r="70" spans="1:19" ht="15" customHeight="1" x14ac:dyDescent="0.25">
      <c r="A70" s="712">
        <v>51</v>
      </c>
      <c r="B70" s="707" t="s">
        <v>279</v>
      </c>
      <c r="C70" s="707" t="s">
        <v>176</v>
      </c>
      <c r="D70" s="713" t="s">
        <v>281</v>
      </c>
      <c r="E70" s="714" t="s">
        <v>475</v>
      </c>
      <c r="F70" s="462" t="s">
        <v>880</v>
      </c>
      <c r="G70" s="711" t="s">
        <v>573</v>
      </c>
      <c r="H70" s="708">
        <v>1</v>
      </c>
      <c r="I70" s="709">
        <v>36.5</v>
      </c>
      <c r="J70" s="710">
        <v>33.1</v>
      </c>
      <c r="K70" s="710">
        <f t="shared" si="0"/>
        <v>3.3999999999999986</v>
      </c>
      <c r="L70" s="707" t="s">
        <v>279</v>
      </c>
      <c r="M70" s="552"/>
      <c r="N70" s="521" t="s">
        <v>18</v>
      </c>
      <c r="O70" s="525" t="s">
        <v>21</v>
      </c>
      <c r="P70" s="772" t="s">
        <v>194</v>
      </c>
      <c r="Q70" s="762" t="s">
        <v>194</v>
      </c>
      <c r="R70" s="762" t="s">
        <v>194</v>
      </c>
      <c r="S70" t="s">
        <v>933</v>
      </c>
    </row>
    <row r="71" spans="1:19" ht="15" customHeight="1" x14ac:dyDescent="0.25">
      <c r="A71" s="712">
        <v>3</v>
      </c>
      <c r="B71" s="707" t="s">
        <v>34</v>
      </c>
      <c r="C71" s="707" t="s">
        <v>434</v>
      </c>
      <c r="D71" s="713" t="s">
        <v>36</v>
      </c>
      <c r="E71" s="714" t="s">
        <v>435</v>
      </c>
      <c r="F71" s="151" t="s">
        <v>891</v>
      </c>
      <c r="G71" s="707" t="s">
        <v>562</v>
      </c>
      <c r="H71" s="708">
        <v>1</v>
      </c>
      <c r="I71" s="709">
        <v>29</v>
      </c>
      <c r="J71" s="710">
        <v>25.8</v>
      </c>
      <c r="K71" s="710">
        <f t="shared" si="0"/>
        <v>3.1999999999999993</v>
      </c>
      <c r="L71" s="707" t="s">
        <v>34</v>
      </c>
      <c r="M71" s="552" t="s">
        <v>932</v>
      </c>
      <c r="N71" s="521" t="s">
        <v>18</v>
      </c>
      <c r="O71" s="767" t="s">
        <v>21</v>
      </c>
      <c r="P71" s="775" t="s">
        <v>21</v>
      </c>
      <c r="Q71" t="s">
        <v>185</v>
      </c>
      <c r="R71" t="s">
        <v>185</v>
      </c>
    </row>
    <row r="72" spans="1:19" ht="15" customHeight="1" x14ac:dyDescent="0.25">
      <c r="A72" s="712">
        <v>32</v>
      </c>
      <c r="B72" s="707" t="s">
        <v>191</v>
      </c>
      <c r="C72" s="707" t="s">
        <v>82</v>
      </c>
      <c r="D72" s="713" t="s">
        <v>193</v>
      </c>
      <c r="E72" s="714" t="s">
        <v>455</v>
      </c>
      <c r="F72" s="151" t="s">
        <v>921</v>
      </c>
      <c r="G72" s="707" t="s">
        <v>562</v>
      </c>
      <c r="H72" s="708">
        <v>1</v>
      </c>
      <c r="I72" s="709">
        <v>26.4</v>
      </c>
      <c r="J72" s="710">
        <v>23.6</v>
      </c>
      <c r="K72" s="710">
        <f t="shared" si="0"/>
        <v>2.7999999999999972</v>
      </c>
      <c r="L72" s="707" t="s">
        <v>191</v>
      </c>
      <c r="M72" s="552" t="s">
        <v>932</v>
      </c>
      <c r="N72" s="526" t="s">
        <v>194</v>
      </c>
      <c r="O72" s="767" t="s">
        <v>21</v>
      </c>
      <c r="P72" s="775" t="s">
        <v>21</v>
      </c>
      <c r="Q72" s="524" t="s">
        <v>791</v>
      </c>
      <c r="R72" t="s">
        <v>185</v>
      </c>
    </row>
    <row r="73" spans="1:19" ht="15" customHeight="1" x14ac:dyDescent="0.25">
      <c r="A73" s="712">
        <v>47</v>
      </c>
      <c r="B73" s="707" t="s">
        <v>263</v>
      </c>
      <c r="C73" s="707" t="s">
        <v>45</v>
      </c>
      <c r="D73" s="713" t="s">
        <v>264</v>
      </c>
      <c r="E73" s="714" t="s">
        <v>432</v>
      </c>
      <c r="F73" s="703" t="s">
        <v>897</v>
      </c>
      <c r="G73" s="707" t="s">
        <v>185</v>
      </c>
      <c r="H73" s="708">
        <v>1</v>
      </c>
      <c r="I73" s="709">
        <v>32.1</v>
      </c>
      <c r="J73" s="710">
        <v>29.9</v>
      </c>
      <c r="K73" s="710">
        <f t="shared" si="0"/>
        <v>2.2000000000000028</v>
      </c>
      <c r="L73" s="707" t="s">
        <v>263</v>
      </c>
      <c r="M73" s="552"/>
      <c r="N73" s="523" t="s">
        <v>120</v>
      </c>
      <c r="O73" s="524" t="s">
        <v>791</v>
      </c>
      <c r="P73" s="773" t="s">
        <v>185</v>
      </c>
      <c r="Q73" t="s">
        <v>185</v>
      </c>
      <c r="R73" t="s">
        <v>185</v>
      </c>
    </row>
    <row r="74" spans="1:19" ht="15" customHeight="1" x14ac:dyDescent="0.25">
      <c r="A74" s="712">
        <v>48</v>
      </c>
      <c r="B74" s="707" t="s">
        <v>266</v>
      </c>
      <c r="C74" s="707" t="s">
        <v>17</v>
      </c>
      <c r="D74" s="713" t="s">
        <v>268</v>
      </c>
      <c r="E74" s="714" t="s">
        <v>432</v>
      </c>
      <c r="F74" s="701" t="s">
        <v>572</v>
      </c>
      <c r="G74" s="707" t="s">
        <v>570</v>
      </c>
      <c r="H74" s="708">
        <v>1</v>
      </c>
      <c r="I74" s="709">
        <v>26</v>
      </c>
      <c r="J74" s="710">
        <v>23.8</v>
      </c>
      <c r="K74" s="710">
        <f t="shared" si="0"/>
        <v>2.1999999999999993</v>
      </c>
      <c r="L74" s="707" t="s">
        <v>266</v>
      </c>
      <c r="M74" s="552"/>
      <c r="N74" s="526" t="s">
        <v>922</v>
      </c>
      <c r="O74" s="761" t="s">
        <v>18</v>
      </c>
      <c r="P74" s="777" t="s">
        <v>936</v>
      </c>
      <c r="Q74" s="761" t="s">
        <v>18</v>
      </c>
      <c r="R74" s="761" t="s">
        <v>18</v>
      </c>
    </row>
    <row r="75" spans="1:19" ht="15" customHeight="1" x14ac:dyDescent="0.25">
      <c r="A75" s="712">
        <v>35</v>
      </c>
      <c r="B75" s="707" t="s">
        <v>207</v>
      </c>
      <c r="C75" s="707" t="s">
        <v>460</v>
      </c>
      <c r="D75" s="713" t="s">
        <v>209</v>
      </c>
      <c r="E75" s="714" t="s">
        <v>432</v>
      </c>
      <c r="F75" s="702" t="s">
        <v>878</v>
      </c>
      <c r="G75" s="707" t="s">
        <v>560</v>
      </c>
      <c r="H75" s="708">
        <v>1</v>
      </c>
      <c r="I75" s="709">
        <v>27.2</v>
      </c>
      <c r="J75" s="710">
        <v>26</v>
      </c>
      <c r="K75" s="710">
        <f t="shared" si="0"/>
        <v>1.1999999999999993</v>
      </c>
      <c r="L75" s="707" t="s">
        <v>207</v>
      </c>
      <c r="M75" s="552" t="s">
        <v>932</v>
      </c>
      <c r="N75" s="427" t="s">
        <v>923</v>
      </c>
      <c r="O75" s="768" t="s">
        <v>69</v>
      </c>
      <c r="P75" s="780" t="s">
        <v>69</v>
      </c>
      <c r="Q75" s="521" t="s">
        <v>18</v>
      </c>
      <c r="R75" s="521" t="s">
        <v>18</v>
      </c>
    </row>
    <row r="76" spans="1:19" ht="15" customHeight="1" x14ac:dyDescent="0.25">
      <c r="A76" s="712">
        <v>5</v>
      </c>
      <c r="B76" s="707" t="s">
        <v>44</v>
      </c>
      <c r="C76" s="707" t="s">
        <v>45</v>
      </c>
      <c r="D76" s="713" t="s">
        <v>46</v>
      </c>
      <c r="E76" s="714" t="s">
        <v>432</v>
      </c>
      <c r="F76" s="704" t="s">
        <v>892</v>
      </c>
      <c r="G76" s="707"/>
      <c r="H76" s="708">
        <v>1</v>
      </c>
      <c r="I76" s="709">
        <v>27.2</v>
      </c>
      <c r="J76" s="710">
        <v>26.5</v>
      </c>
      <c r="K76" s="710">
        <f t="shared" si="0"/>
        <v>0.69999999999999929</v>
      </c>
      <c r="L76" s="707" t="s">
        <v>44</v>
      </c>
      <c r="M76" s="552"/>
      <c r="N76" s="521" t="s">
        <v>18</v>
      </c>
      <c r="O76" s="521" t="s">
        <v>18</v>
      </c>
      <c r="P76" s="774" t="s">
        <v>943</v>
      </c>
      <c r="Q76" s="526" t="s">
        <v>926</v>
      </c>
      <c r="R76" s="523" t="s">
        <v>941</v>
      </c>
      <c r="S76" t="s">
        <v>933</v>
      </c>
    </row>
    <row r="77" spans="1:19" ht="15" customHeight="1" x14ac:dyDescent="0.25">
      <c r="A77" s="35"/>
      <c r="B77" s="99"/>
      <c r="C77" s="99"/>
      <c r="D77" s="100"/>
      <c r="E77" s="98"/>
      <c r="F77" s="96"/>
      <c r="G77" s="101"/>
      <c r="H77" s="150" t="s">
        <v>597</v>
      </c>
      <c r="I77" s="745">
        <v>32.5</v>
      </c>
      <c r="J77" s="97">
        <v>25.6</v>
      </c>
      <c r="K77" s="706">
        <v>6.9</v>
      </c>
      <c r="L77" s="99"/>
      <c r="M77" s="552"/>
      <c r="N77"/>
      <c r="P77" s="781"/>
    </row>
    <row r="78" spans="1:19" ht="15" customHeight="1" x14ac:dyDescent="0.25">
      <c r="A78" s="712">
        <v>26</v>
      </c>
      <c r="B78" s="707" t="s">
        <v>163</v>
      </c>
      <c r="C78" s="707" t="s">
        <v>164</v>
      </c>
      <c r="D78" s="713" t="s">
        <v>166</v>
      </c>
      <c r="E78" s="714" t="s">
        <v>432</v>
      </c>
      <c r="F78" s="701" t="s">
        <v>928</v>
      </c>
      <c r="G78" s="707" t="s">
        <v>562</v>
      </c>
      <c r="H78" s="708">
        <v>1</v>
      </c>
      <c r="I78" s="709">
        <v>42.3</v>
      </c>
      <c r="J78" s="710">
        <v>36</v>
      </c>
      <c r="K78" s="710">
        <f>I78-J78</f>
        <v>6.2999999999999972</v>
      </c>
      <c r="L78" s="707" t="s">
        <v>163</v>
      </c>
      <c r="M78" s="552" t="s">
        <v>932</v>
      </c>
      <c r="N78" s="524" t="s">
        <v>791</v>
      </c>
      <c r="O78" s="761" t="s">
        <v>18</v>
      </c>
      <c r="P78" s="777" t="s">
        <v>945</v>
      </c>
      <c r="Q78" s="526" t="s">
        <v>927</v>
      </c>
      <c r="R78" t="s">
        <v>185</v>
      </c>
    </row>
    <row r="79" spans="1:19" s="35" customFormat="1" ht="15" customHeight="1" x14ac:dyDescent="0.25">
      <c r="F79" s="92"/>
      <c r="G79" s="741" t="s">
        <v>612</v>
      </c>
      <c r="H79" s="731">
        <v>24</v>
      </c>
      <c r="I79" s="732">
        <v>32.9</v>
      </c>
      <c r="J79" s="746">
        <v>26.1</v>
      </c>
      <c r="K79" s="746">
        <f>I79-J79</f>
        <v>6.7999999999999972</v>
      </c>
      <c r="L79" s="746"/>
      <c r="M79" s="782">
        <v>6</v>
      </c>
      <c r="N79" s="783" t="s">
        <v>946</v>
      </c>
      <c r="O79" s="783" t="s">
        <v>939</v>
      </c>
      <c r="P79" s="784">
        <v>7</v>
      </c>
      <c r="Q79" s="783"/>
      <c r="R79" s="783" t="s">
        <v>947</v>
      </c>
      <c r="S79" s="785">
        <v>9</v>
      </c>
    </row>
    <row r="80" spans="1:19" s="35" customFormat="1" ht="15" customHeight="1" x14ac:dyDescent="0.25">
      <c r="F80" s="200" t="s">
        <v>898</v>
      </c>
      <c r="G80" s="756" t="s">
        <v>394</v>
      </c>
      <c r="H80" s="747" t="s">
        <v>588</v>
      </c>
      <c r="I80" s="732"/>
      <c r="J80" s="746"/>
      <c r="K80" s="746"/>
      <c r="L80" s="746"/>
      <c r="M80" s="222"/>
      <c r="N80" s="661"/>
      <c r="O80" s="418" t="s">
        <v>940</v>
      </c>
      <c r="P80" s="786">
        <v>1</v>
      </c>
      <c r="Q80" s="661"/>
      <c r="R80" s="661"/>
      <c r="S80" s="191"/>
    </row>
    <row r="81" spans="1:19" s="35" customFormat="1" ht="15" customHeight="1" x14ac:dyDescent="0.25">
      <c r="F81" s="748" t="s">
        <v>899</v>
      </c>
      <c r="G81" s="757">
        <v>10</v>
      </c>
      <c r="H81" s="749">
        <f>G81/23</f>
        <v>0.43478260869565216</v>
      </c>
      <c r="I81" s="732"/>
      <c r="J81" s="746"/>
      <c r="K81" s="746"/>
      <c r="L81" s="746"/>
      <c r="M81" s="264"/>
      <c r="N81" s="787"/>
      <c r="O81" s="788" t="s">
        <v>944</v>
      </c>
      <c r="P81" s="789">
        <v>1</v>
      </c>
      <c r="Q81" s="787"/>
      <c r="R81" s="787"/>
      <c r="S81" s="193"/>
    </row>
    <row r="82" spans="1:19" s="35" customFormat="1" ht="15" customHeight="1" x14ac:dyDescent="0.25">
      <c r="F82" s="545" t="s">
        <v>900</v>
      </c>
      <c r="G82" s="757">
        <v>3</v>
      </c>
      <c r="H82" s="749">
        <f t="shared" ref="H82:H88" si="1">G82/23</f>
        <v>0.13043478260869565</v>
      </c>
      <c r="I82" s="732"/>
      <c r="J82" s="746"/>
      <c r="K82" s="746"/>
    </row>
    <row r="83" spans="1:19" s="35" customFormat="1" ht="15" customHeight="1" x14ac:dyDescent="0.25">
      <c r="F83" s="750" t="s">
        <v>901</v>
      </c>
      <c r="G83" s="757">
        <v>1</v>
      </c>
      <c r="H83" s="749">
        <f t="shared" si="1"/>
        <v>4.3478260869565216E-2</v>
      </c>
      <c r="I83" s="732"/>
      <c r="J83" s="746"/>
      <c r="K83" s="746"/>
      <c r="O83" s="67"/>
    </row>
    <row r="84" spans="1:19" s="35" customFormat="1" ht="15" customHeight="1" x14ac:dyDescent="0.25">
      <c r="F84" s="751" t="s">
        <v>902</v>
      </c>
      <c r="G84" s="757">
        <v>3</v>
      </c>
      <c r="H84" s="749">
        <f t="shared" si="1"/>
        <v>0.13043478260869565</v>
      </c>
      <c r="I84" s="732"/>
      <c r="J84" s="746"/>
      <c r="K84" s="746"/>
    </row>
    <row r="85" spans="1:19" s="35" customFormat="1" ht="15" customHeight="1" x14ac:dyDescent="0.25">
      <c r="F85" s="752" t="s">
        <v>903</v>
      </c>
      <c r="G85" s="757">
        <v>3</v>
      </c>
      <c r="H85" s="749">
        <f t="shared" si="1"/>
        <v>0.13043478260869565</v>
      </c>
      <c r="I85" s="732"/>
      <c r="J85" s="746"/>
      <c r="K85" s="746"/>
    </row>
    <row r="86" spans="1:19" s="35" customFormat="1" ht="15" customHeight="1" x14ac:dyDescent="0.25">
      <c r="F86" s="753" t="s">
        <v>904</v>
      </c>
      <c r="G86" s="757">
        <v>2</v>
      </c>
      <c r="H86" s="749">
        <f t="shared" si="1"/>
        <v>8.6956521739130432E-2</v>
      </c>
      <c r="I86" s="732"/>
      <c r="J86" s="746"/>
      <c r="K86" s="746"/>
    </row>
    <row r="87" spans="1:19" s="35" customFormat="1" ht="15" customHeight="1" x14ac:dyDescent="0.25">
      <c r="F87" s="754" t="s">
        <v>905</v>
      </c>
      <c r="G87" s="757">
        <v>1</v>
      </c>
      <c r="H87" s="749">
        <f t="shared" si="1"/>
        <v>4.3478260869565216E-2</v>
      </c>
      <c r="I87" s="732"/>
      <c r="J87" s="746"/>
      <c r="K87" s="746"/>
    </row>
    <row r="88" spans="1:19" s="35" customFormat="1" ht="15" customHeight="1" x14ac:dyDescent="0.25">
      <c r="F88" s="200" t="s">
        <v>612</v>
      </c>
      <c r="G88" s="756">
        <v>23</v>
      </c>
      <c r="H88" s="755">
        <f t="shared" si="1"/>
        <v>1</v>
      </c>
      <c r="I88" s="732"/>
      <c r="J88" s="746"/>
      <c r="K88" s="746"/>
    </row>
    <row r="89" spans="1:19" ht="15" customHeight="1" x14ac:dyDescent="0.25">
      <c r="A89" t="s">
        <v>579</v>
      </c>
    </row>
    <row r="91" spans="1:19" x14ac:dyDescent="0.25">
      <c r="A91" s="47" t="s">
        <v>377</v>
      </c>
    </row>
    <row r="92" spans="1:19" x14ac:dyDescent="0.25">
      <c r="A92" s="48" t="s">
        <v>379</v>
      </c>
    </row>
    <row r="93" spans="1:19" s="35" customFormat="1" x14ac:dyDescent="0.25">
      <c r="A93" s="36" t="s">
        <v>607</v>
      </c>
      <c r="E93" s="53"/>
      <c r="F93" s="53"/>
      <c r="J93" s="53"/>
    </row>
    <row r="130" spans="1:15" x14ac:dyDescent="0.25">
      <c r="B130" s="92" t="s">
        <v>614</v>
      </c>
    </row>
    <row r="131" spans="1:15" ht="15" customHeight="1" x14ac:dyDescent="0.25">
      <c r="A131" s="44"/>
      <c r="B131" s="718" t="s">
        <v>894</v>
      </c>
      <c r="C131" s="104" t="s">
        <v>1</v>
      </c>
      <c r="D131" s="105" t="s">
        <v>8</v>
      </c>
      <c r="E131" s="106" t="s">
        <v>430</v>
      </c>
      <c r="F131" s="107" t="s">
        <v>556</v>
      </c>
      <c r="G131" s="107" t="s">
        <v>876</v>
      </c>
      <c r="H131" s="200" t="s">
        <v>889</v>
      </c>
      <c r="I131" s="705" t="s">
        <v>890</v>
      </c>
      <c r="J131"/>
      <c r="M131" s="35"/>
      <c r="O131"/>
    </row>
    <row r="132" spans="1:15" ht="15" customHeight="1" x14ac:dyDescent="0.25">
      <c r="A132" s="712">
        <v>1</v>
      </c>
      <c r="B132" s="707" t="s">
        <v>16</v>
      </c>
      <c r="C132" s="707" t="s">
        <v>17</v>
      </c>
      <c r="D132" s="713" t="s">
        <v>22</v>
      </c>
      <c r="E132" s="714" t="s">
        <v>432</v>
      </c>
      <c r="F132" s="707" t="s">
        <v>560</v>
      </c>
      <c r="G132" s="709">
        <v>40.5</v>
      </c>
      <c r="H132" s="710">
        <v>25.4</v>
      </c>
      <c r="I132" s="710">
        <f>G132-H132</f>
        <v>15.100000000000001</v>
      </c>
      <c r="J132"/>
      <c r="M132" s="35"/>
      <c r="O132"/>
    </row>
    <row r="133" spans="1:15" ht="15" customHeight="1" x14ac:dyDescent="0.25">
      <c r="A133" s="158">
        <v>2</v>
      </c>
      <c r="B133" s="156" t="s">
        <v>27</v>
      </c>
      <c r="C133" s="156" t="s">
        <v>28</v>
      </c>
      <c r="D133" s="159" t="s">
        <v>30</v>
      </c>
      <c r="E133" s="160" t="s">
        <v>432</v>
      </c>
      <c r="F133" s="60"/>
      <c r="G133" s="60"/>
      <c r="H133" s="60"/>
      <c r="I133" s="60"/>
      <c r="J133"/>
      <c r="M133" s="35"/>
      <c r="O133"/>
    </row>
    <row r="134" spans="1:15" ht="15" customHeight="1" x14ac:dyDescent="0.25">
      <c r="A134" s="712">
        <v>3</v>
      </c>
      <c r="B134" s="707" t="s">
        <v>34</v>
      </c>
      <c r="C134" s="707" t="s">
        <v>434</v>
      </c>
      <c r="D134" s="713" t="s">
        <v>36</v>
      </c>
      <c r="E134" s="714" t="s">
        <v>435</v>
      </c>
      <c r="F134" s="707" t="s">
        <v>562</v>
      </c>
      <c r="G134" s="709">
        <v>29</v>
      </c>
      <c r="H134" s="710">
        <v>25.8</v>
      </c>
      <c r="I134" s="710">
        <f>G134-H134</f>
        <v>3.1999999999999993</v>
      </c>
      <c r="J134"/>
      <c r="M134" s="35"/>
      <c r="O134"/>
    </row>
    <row r="135" spans="1:15" ht="15" customHeight="1" x14ac:dyDescent="0.25">
      <c r="A135" s="158">
        <v>4</v>
      </c>
      <c r="B135" s="156" t="s">
        <v>39</v>
      </c>
      <c r="C135" s="156" t="s">
        <v>40</v>
      </c>
      <c r="D135" s="159" t="s">
        <v>42</v>
      </c>
      <c r="E135" s="160" t="s">
        <v>432</v>
      </c>
      <c r="F135" s="60"/>
      <c r="G135" s="60"/>
      <c r="H135" s="60"/>
      <c r="I135" s="60"/>
      <c r="J135"/>
      <c r="M135" s="35"/>
      <c r="O135"/>
    </row>
    <row r="136" spans="1:15" ht="15" customHeight="1" x14ac:dyDescent="0.25">
      <c r="A136" s="712">
        <v>5</v>
      </c>
      <c r="B136" s="707" t="s">
        <v>44</v>
      </c>
      <c r="C136" s="707" t="s">
        <v>45</v>
      </c>
      <c r="D136" s="713" t="s">
        <v>46</v>
      </c>
      <c r="E136" s="714" t="s">
        <v>432</v>
      </c>
      <c r="F136" s="707"/>
      <c r="G136" s="709">
        <v>27.2</v>
      </c>
      <c r="H136" s="710">
        <v>26.5</v>
      </c>
      <c r="I136" s="710">
        <f>G136-H136</f>
        <v>0.69999999999999929</v>
      </c>
      <c r="J136"/>
      <c r="M136" s="35"/>
      <c r="O136"/>
    </row>
    <row r="137" spans="1:15" ht="15" customHeight="1" x14ac:dyDescent="0.25">
      <c r="A137" s="712">
        <v>61</v>
      </c>
      <c r="B137" s="707" t="s">
        <v>328</v>
      </c>
      <c r="C137" s="707" t="s">
        <v>17</v>
      </c>
      <c r="D137" s="713" t="s">
        <v>330</v>
      </c>
      <c r="E137" s="714" t="s">
        <v>432</v>
      </c>
      <c r="F137" s="707" t="s">
        <v>562</v>
      </c>
      <c r="G137" s="709">
        <v>34.5</v>
      </c>
      <c r="H137" s="710">
        <v>25.9</v>
      </c>
      <c r="I137" s="710">
        <f>G137-H137</f>
        <v>8.6000000000000014</v>
      </c>
      <c r="J137"/>
      <c r="M137" s="35"/>
      <c r="O137"/>
    </row>
    <row r="138" spans="1:15" ht="15" customHeight="1" x14ac:dyDescent="0.25">
      <c r="A138" s="712">
        <v>62</v>
      </c>
      <c r="B138" s="707" t="s">
        <v>332</v>
      </c>
      <c r="C138" s="707" t="s">
        <v>82</v>
      </c>
      <c r="D138" s="713" t="s">
        <v>335</v>
      </c>
      <c r="E138" s="714" t="s">
        <v>432</v>
      </c>
      <c r="F138" s="707" t="s">
        <v>185</v>
      </c>
      <c r="G138" s="709">
        <v>35.4</v>
      </c>
      <c r="H138" s="710">
        <v>25.3</v>
      </c>
      <c r="I138" s="710">
        <f>G138-H138</f>
        <v>10.099999999999998</v>
      </c>
      <c r="J138"/>
      <c r="M138" s="35"/>
      <c r="O138"/>
    </row>
    <row r="139" spans="1:15" ht="15" customHeight="1" x14ac:dyDescent="0.25">
      <c r="A139" s="158">
        <v>6</v>
      </c>
      <c r="B139" s="156" t="s">
        <v>49</v>
      </c>
      <c r="C139" s="156" t="s">
        <v>17</v>
      </c>
      <c r="D139" s="159" t="s">
        <v>51</v>
      </c>
      <c r="E139" s="160" t="s">
        <v>432</v>
      </c>
      <c r="F139" s="60"/>
      <c r="G139" s="60"/>
      <c r="H139" s="60"/>
      <c r="I139" s="60"/>
      <c r="J139"/>
      <c r="M139" s="35"/>
      <c r="O139"/>
    </row>
    <row r="140" spans="1:15" ht="15" customHeight="1" x14ac:dyDescent="0.25">
      <c r="A140" s="158">
        <v>7</v>
      </c>
      <c r="B140" s="156" t="s">
        <v>55</v>
      </c>
      <c r="C140" s="156" t="s">
        <v>436</v>
      </c>
      <c r="D140" s="159" t="s">
        <v>59</v>
      </c>
      <c r="E140" s="160" t="s">
        <v>437</v>
      </c>
      <c r="F140" s="60"/>
      <c r="G140" s="60"/>
      <c r="H140" s="60"/>
      <c r="I140" s="60"/>
      <c r="J140"/>
      <c r="M140" s="35"/>
      <c r="O140"/>
    </row>
    <row r="141" spans="1:15" ht="15" customHeight="1" x14ac:dyDescent="0.25">
      <c r="A141" s="158">
        <v>8</v>
      </c>
      <c r="B141" s="156" t="s">
        <v>64</v>
      </c>
      <c r="C141" s="156" t="s">
        <v>65</v>
      </c>
      <c r="D141" s="159" t="s">
        <v>68</v>
      </c>
      <c r="E141" s="160" t="s">
        <v>432</v>
      </c>
      <c r="F141" s="60"/>
      <c r="G141" s="60"/>
      <c r="H141" s="60"/>
      <c r="I141" s="60"/>
      <c r="J141"/>
      <c r="M141" s="35"/>
      <c r="O141"/>
    </row>
    <row r="142" spans="1:15" ht="15" customHeight="1" x14ac:dyDescent="0.25">
      <c r="A142" s="712">
        <v>9</v>
      </c>
      <c r="B142" s="707" t="s">
        <v>64</v>
      </c>
      <c r="C142" s="707" t="s">
        <v>28</v>
      </c>
      <c r="D142" s="713" t="s">
        <v>73</v>
      </c>
      <c r="E142" s="714" t="s">
        <v>432</v>
      </c>
      <c r="F142" s="707" t="s">
        <v>564</v>
      </c>
      <c r="G142" s="709">
        <v>32.700000000000003</v>
      </c>
      <c r="H142" s="710">
        <v>23.1</v>
      </c>
      <c r="I142" s="710">
        <f>G142-H142</f>
        <v>9.6000000000000014</v>
      </c>
      <c r="J142"/>
      <c r="M142" s="35"/>
      <c r="O142"/>
    </row>
    <row r="143" spans="1:15" ht="15" customHeight="1" x14ac:dyDescent="0.25">
      <c r="A143" s="158">
        <v>10</v>
      </c>
      <c r="B143" s="156" t="s">
        <v>76</v>
      </c>
      <c r="C143" s="156" t="s">
        <v>45</v>
      </c>
      <c r="D143" s="159" t="s">
        <v>78</v>
      </c>
      <c r="E143" s="160" t="s">
        <v>432</v>
      </c>
      <c r="F143" s="60"/>
      <c r="G143" s="60"/>
      <c r="H143" s="60"/>
      <c r="I143" s="60"/>
      <c r="J143"/>
      <c r="M143" s="35"/>
      <c r="O143"/>
    </row>
    <row r="144" spans="1:15" ht="15" customHeight="1" x14ac:dyDescent="0.25">
      <c r="A144" s="712">
        <v>63</v>
      </c>
      <c r="B144" s="707" t="s">
        <v>338</v>
      </c>
      <c r="C144" s="707" t="s">
        <v>17</v>
      </c>
      <c r="D144" s="713" t="s">
        <v>340</v>
      </c>
      <c r="E144" s="714" t="s">
        <v>432</v>
      </c>
      <c r="F144" s="707" t="s">
        <v>185</v>
      </c>
      <c r="G144" s="709">
        <v>30.6</v>
      </c>
      <c r="H144" s="710">
        <v>18.5</v>
      </c>
      <c r="I144" s="710">
        <f>G144-H144</f>
        <v>12.100000000000001</v>
      </c>
      <c r="J144"/>
      <c r="M144" s="35"/>
      <c r="O144"/>
    </row>
    <row r="145" spans="1:15" ht="15" customHeight="1" x14ac:dyDescent="0.25">
      <c r="A145" s="158">
        <v>64</v>
      </c>
      <c r="B145" s="156" t="s">
        <v>344</v>
      </c>
      <c r="C145" s="156" t="s">
        <v>164</v>
      </c>
      <c r="D145" s="159" t="s">
        <v>346</v>
      </c>
      <c r="E145" s="160" t="s">
        <v>432</v>
      </c>
      <c r="F145" s="60"/>
      <c r="G145" s="60"/>
      <c r="H145" s="60"/>
      <c r="I145" s="60"/>
      <c r="J145"/>
      <c r="M145" s="35"/>
      <c r="O145"/>
    </row>
    <row r="146" spans="1:15" ht="15" customHeight="1" x14ac:dyDescent="0.25">
      <c r="A146" s="158">
        <v>11</v>
      </c>
      <c r="B146" s="156" t="s">
        <v>81</v>
      </c>
      <c r="C146" s="156" t="s">
        <v>82</v>
      </c>
      <c r="D146" s="163" t="s">
        <v>949</v>
      </c>
      <c r="E146" s="160" t="s">
        <v>432</v>
      </c>
      <c r="F146" s="60"/>
      <c r="G146" s="60"/>
      <c r="H146" s="60"/>
      <c r="I146" s="60"/>
      <c r="J146"/>
      <c r="M146" s="35"/>
      <c r="O146"/>
    </row>
    <row r="147" spans="1:15" ht="15" customHeight="1" x14ac:dyDescent="0.25">
      <c r="A147" s="158">
        <v>12</v>
      </c>
      <c r="B147" s="156" t="s">
        <v>88</v>
      </c>
      <c r="C147" s="156" t="s">
        <v>89</v>
      </c>
      <c r="D147" s="159" t="s">
        <v>90</v>
      </c>
      <c r="E147" s="160" t="s">
        <v>432</v>
      </c>
      <c r="F147" s="60"/>
      <c r="G147" s="60"/>
      <c r="H147" s="60"/>
      <c r="I147" s="60"/>
      <c r="J147"/>
      <c r="M147" s="35"/>
      <c r="O147"/>
    </row>
    <row r="148" spans="1:15" ht="15" customHeight="1" x14ac:dyDescent="0.25">
      <c r="A148" s="158">
        <v>14</v>
      </c>
      <c r="B148" s="156" t="s">
        <v>98</v>
      </c>
      <c r="C148" s="156" t="s">
        <v>28</v>
      </c>
      <c r="D148" s="159" t="s">
        <v>100</v>
      </c>
      <c r="E148" s="160" t="s">
        <v>432</v>
      </c>
      <c r="F148" s="60"/>
      <c r="G148" s="60"/>
      <c r="H148" s="60"/>
      <c r="I148" s="60"/>
      <c r="J148"/>
      <c r="M148" s="35"/>
      <c r="O148"/>
    </row>
    <row r="149" spans="1:15" ht="15" customHeight="1" x14ac:dyDescent="0.25">
      <c r="A149" s="158">
        <v>13</v>
      </c>
      <c r="B149" s="156" t="s">
        <v>93</v>
      </c>
      <c r="C149" s="164" t="s">
        <v>566</v>
      </c>
      <c r="D149" s="743" t="s">
        <v>95</v>
      </c>
      <c r="E149" s="160" t="s">
        <v>432</v>
      </c>
      <c r="F149" s="60"/>
      <c r="G149" s="60"/>
      <c r="H149" s="60"/>
      <c r="I149" s="60"/>
      <c r="J149"/>
      <c r="M149" s="35"/>
      <c r="O149"/>
    </row>
    <row r="150" spans="1:15" ht="15" customHeight="1" x14ac:dyDescent="0.25">
      <c r="A150" s="158">
        <v>15</v>
      </c>
      <c r="B150" s="162" t="s">
        <v>103</v>
      </c>
      <c r="C150" s="162" t="s">
        <v>439</v>
      </c>
      <c r="D150" s="165" t="s">
        <v>104</v>
      </c>
      <c r="E150" s="166" t="s">
        <v>432</v>
      </c>
      <c r="F150" s="60"/>
      <c r="G150" s="60"/>
      <c r="H150" s="60"/>
      <c r="I150" s="60"/>
      <c r="J150"/>
      <c r="M150" s="35"/>
      <c r="O150"/>
    </row>
    <row r="151" spans="1:15" ht="15" customHeight="1" x14ac:dyDescent="0.25">
      <c r="A151" s="712">
        <v>16</v>
      </c>
      <c r="B151" s="715" t="s">
        <v>103</v>
      </c>
      <c r="C151" s="715" t="s">
        <v>440</v>
      </c>
      <c r="D151" s="713" t="s">
        <v>110</v>
      </c>
      <c r="E151" s="714" t="s">
        <v>441</v>
      </c>
      <c r="F151" s="707" t="s">
        <v>185</v>
      </c>
      <c r="G151" s="709">
        <v>31.8</v>
      </c>
      <c r="H151" s="710">
        <v>24.9</v>
      </c>
      <c r="I151" s="710">
        <f>G151-H151</f>
        <v>6.9000000000000021</v>
      </c>
      <c r="J151"/>
      <c r="M151" s="35"/>
      <c r="O151"/>
    </row>
    <row r="152" spans="1:15" ht="15" customHeight="1" x14ac:dyDescent="0.25">
      <c r="A152" s="712">
        <v>17</v>
      </c>
      <c r="B152" s="715" t="s">
        <v>116</v>
      </c>
      <c r="C152" s="715" t="s">
        <v>442</v>
      </c>
      <c r="D152" s="716" t="s">
        <v>119</v>
      </c>
      <c r="E152" s="714" t="s">
        <v>432</v>
      </c>
      <c r="F152" s="707" t="s">
        <v>564</v>
      </c>
      <c r="G152" s="709">
        <v>37.200000000000003</v>
      </c>
      <c r="H152" s="710">
        <v>24.5</v>
      </c>
      <c r="I152" s="710">
        <f>G152-H152</f>
        <v>12.700000000000003</v>
      </c>
      <c r="J152"/>
      <c r="M152" s="35"/>
      <c r="O152"/>
    </row>
    <row r="153" spans="1:15" ht="15" customHeight="1" x14ac:dyDescent="0.25">
      <c r="A153" s="158">
        <v>18</v>
      </c>
      <c r="B153" s="156" t="s">
        <v>116</v>
      </c>
      <c r="C153" s="156" t="s">
        <v>122</v>
      </c>
      <c r="D153" s="159" t="s">
        <v>124</v>
      </c>
      <c r="E153" s="160" t="s">
        <v>443</v>
      </c>
      <c r="F153" s="60"/>
      <c r="G153" s="60"/>
      <c r="H153" s="60"/>
      <c r="I153" s="60"/>
      <c r="J153"/>
      <c r="M153" s="35"/>
      <c r="O153"/>
    </row>
    <row r="154" spans="1:15" ht="15" customHeight="1" x14ac:dyDescent="0.25">
      <c r="A154" s="158">
        <v>19</v>
      </c>
      <c r="B154" s="156" t="s">
        <v>127</v>
      </c>
      <c r="C154" s="156" t="s">
        <v>117</v>
      </c>
      <c r="D154" s="159" t="s">
        <v>129</v>
      </c>
      <c r="E154" s="160" t="s">
        <v>444</v>
      </c>
      <c r="F154" s="60"/>
      <c r="G154" s="60"/>
      <c r="H154" s="60"/>
      <c r="I154" s="60"/>
      <c r="J154"/>
      <c r="M154" s="35"/>
      <c r="O154"/>
    </row>
    <row r="155" spans="1:15" ht="15" customHeight="1" x14ac:dyDescent="0.25">
      <c r="A155" s="158">
        <v>20</v>
      </c>
      <c r="B155" s="156" t="s">
        <v>132</v>
      </c>
      <c r="C155" s="156" t="s">
        <v>82</v>
      </c>
      <c r="D155" s="159" t="s">
        <v>134</v>
      </c>
      <c r="E155" s="160" t="s">
        <v>432</v>
      </c>
      <c r="F155" s="60"/>
      <c r="G155" s="60"/>
      <c r="H155" s="60"/>
      <c r="I155" s="60"/>
      <c r="J155"/>
      <c r="M155" s="35"/>
      <c r="O155"/>
    </row>
    <row r="156" spans="1:15" ht="15" customHeight="1" x14ac:dyDescent="0.25">
      <c r="A156" s="712">
        <v>21</v>
      </c>
      <c r="B156" s="707" t="s">
        <v>137</v>
      </c>
      <c r="C156" s="707" t="s">
        <v>138</v>
      </c>
      <c r="D156" s="713" t="s">
        <v>140</v>
      </c>
      <c r="E156" s="714" t="s">
        <v>441</v>
      </c>
      <c r="F156" s="707" t="s">
        <v>570</v>
      </c>
      <c r="G156" s="709">
        <v>37.5</v>
      </c>
      <c r="H156" s="710">
        <v>28.1</v>
      </c>
      <c r="I156" s="710">
        <f>G156-H156</f>
        <v>9.3999999999999986</v>
      </c>
      <c r="J156"/>
      <c r="M156" s="35"/>
      <c r="O156"/>
    </row>
    <row r="157" spans="1:15" ht="15" customHeight="1" x14ac:dyDescent="0.25">
      <c r="A157" s="158">
        <v>22</v>
      </c>
      <c r="B157" s="156" t="s">
        <v>144</v>
      </c>
      <c r="C157" s="156" t="s">
        <v>17</v>
      </c>
      <c r="D157" s="159" t="s">
        <v>146</v>
      </c>
      <c r="E157" s="160" t="s">
        <v>446</v>
      </c>
      <c r="F157" s="60"/>
      <c r="G157" s="60"/>
      <c r="H157" s="60"/>
      <c r="I157" s="60"/>
      <c r="J157"/>
      <c r="M157" s="35"/>
      <c r="O157"/>
    </row>
    <row r="158" spans="1:15" ht="15" customHeight="1" x14ac:dyDescent="0.25">
      <c r="A158" s="158">
        <v>23</v>
      </c>
      <c r="B158" s="156" t="s">
        <v>149</v>
      </c>
      <c r="C158" s="156" t="s">
        <v>17</v>
      </c>
      <c r="D158" s="159" t="s">
        <v>151</v>
      </c>
      <c r="E158" s="160" t="s">
        <v>432</v>
      </c>
      <c r="F158" s="60"/>
      <c r="G158" s="60"/>
      <c r="H158" s="60"/>
      <c r="I158" s="60"/>
      <c r="J158"/>
      <c r="M158" s="35"/>
      <c r="O158"/>
    </row>
    <row r="159" spans="1:15" ht="15" customHeight="1" x14ac:dyDescent="0.25">
      <c r="A159" s="158">
        <v>24</v>
      </c>
      <c r="B159" s="156" t="s">
        <v>154</v>
      </c>
      <c r="C159" s="156" t="s">
        <v>82</v>
      </c>
      <c r="D159" s="159" t="s">
        <v>156</v>
      </c>
      <c r="E159" s="160" t="s">
        <v>432</v>
      </c>
      <c r="F159" s="60"/>
      <c r="G159" s="60"/>
      <c r="H159" s="60"/>
      <c r="I159" s="60"/>
      <c r="J159"/>
      <c r="M159" s="35"/>
      <c r="O159"/>
    </row>
    <row r="160" spans="1:15" ht="15" customHeight="1" x14ac:dyDescent="0.25">
      <c r="A160" s="158">
        <v>25</v>
      </c>
      <c r="B160" s="156" t="s">
        <v>158</v>
      </c>
      <c r="C160" s="156" t="s">
        <v>448</v>
      </c>
      <c r="D160" s="159" t="s">
        <v>160</v>
      </c>
      <c r="E160" s="160" t="s">
        <v>449</v>
      </c>
      <c r="F160" s="60"/>
      <c r="G160" s="60"/>
      <c r="H160" s="60"/>
      <c r="I160" s="60"/>
      <c r="J160"/>
      <c r="M160" s="35"/>
      <c r="O160"/>
    </row>
    <row r="161" spans="1:15" ht="15" customHeight="1" x14ac:dyDescent="0.25">
      <c r="A161" s="158">
        <v>65</v>
      </c>
      <c r="B161" s="156" t="s">
        <v>348</v>
      </c>
      <c r="C161" s="156" t="s">
        <v>187</v>
      </c>
      <c r="D161" s="159" t="s">
        <v>351</v>
      </c>
      <c r="E161" s="160" t="s">
        <v>432</v>
      </c>
      <c r="F161" s="60"/>
      <c r="G161" s="60"/>
      <c r="H161" s="60"/>
      <c r="I161" s="60"/>
      <c r="J161"/>
      <c r="M161" s="35"/>
      <c r="O161"/>
    </row>
    <row r="162" spans="1:15" ht="15" customHeight="1" x14ac:dyDescent="0.25">
      <c r="A162" s="712">
        <v>26</v>
      </c>
      <c r="B162" s="707" t="s">
        <v>163</v>
      </c>
      <c r="C162" s="707" t="s">
        <v>164</v>
      </c>
      <c r="D162" s="713" t="s">
        <v>166</v>
      </c>
      <c r="E162" s="714" t="s">
        <v>432</v>
      </c>
      <c r="F162" s="60"/>
      <c r="G162" s="60"/>
      <c r="H162" s="60"/>
      <c r="I162" s="60"/>
      <c r="J162"/>
      <c r="M162" s="35"/>
      <c r="O162"/>
    </row>
    <row r="163" spans="1:15" ht="15" customHeight="1" x14ac:dyDescent="0.25">
      <c r="A163" s="158">
        <v>27</v>
      </c>
      <c r="B163" s="156" t="s">
        <v>167</v>
      </c>
      <c r="C163" s="156" t="s">
        <v>168</v>
      </c>
      <c r="D163" s="159" t="s">
        <v>170</v>
      </c>
      <c r="E163" s="160" t="s">
        <v>451</v>
      </c>
      <c r="F163" s="60"/>
      <c r="G163" s="60"/>
      <c r="H163" s="60"/>
      <c r="I163" s="60"/>
      <c r="J163"/>
      <c r="M163" s="35"/>
      <c r="O163"/>
    </row>
    <row r="164" spans="1:15" ht="15" customHeight="1" x14ac:dyDescent="0.25">
      <c r="A164" s="158">
        <v>28</v>
      </c>
      <c r="B164" s="156" t="s">
        <v>167</v>
      </c>
      <c r="C164" s="156" t="s">
        <v>28</v>
      </c>
      <c r="D164" s="159" t="s">
        <v>174</v>
      </c>
      <c r="E164" s="160" t="s">
        <v>452</v>
      </c>
      <c r="F164" s="60"/>
      <c r="G164" s="60"/>
      <c r="H164" s="60"/>
      <c r="I164" s="60"/>
      <c r="J164"/>
      <c r="M164" s="35"/>
      <c r="O164"/>
    </row>
    <row r="165" spans="1:15" ht="15" customHeight="1" x14ac:dyDescent="0.25">
      <c r="A165" s="712">
        <v>29</v>
      </c>
      <c r="B165" s="707" t="s">
        <v>167</v>
      </c>
      <c r="C165" s="707" t="s">
        <v>453</v>
      </c>
      <c r="D165" s="713" t="s">
        <v>178</v>
      </c>
      <c r="E165" s="717" t="s">
        <v>432</v>
      </c>
      <c r="F165" s="707" t="s">
        <v>562</v>
      </c>
      <c r="G165" s="709">
        <v>37.799999999999997</v>
      </c>
      <c r="H165" s="710">
        <v>25.4</v>
      </c>
      <c r="I165" s="710">
        <f>G165-H165</f>
        <v>12.399999999999999</v>
      </c>
      <c r="J165"/>
      <c r="M165" s="35"/>
      <c r="O165"/>
    </row>
    <row r="166" spans="1:15" ht="15" customHeight="1" x14ac:dyDescent="0.25">
      <c r="A166" s="158">
        <v>30</v>
      </c>
      <c r="B166" s="156" t="s">
        <v>167</v>
      </c>
      <c r="C166" s="156" t="s">
        <v>17</v>
      </c>
      <c r="D166" s="159" t="s">
        <v>182</v>
      </c>
      <c r="E166" s="160" t="s">
        <v>432</v>
      </c>
      <c r="F166" s="60"/>
      <c r="G166" s="60"/>
      <c r="H166" s="60"/>
      <c r="I166" s="60"/>
      <c r="J166"/>
      <c r="M166" s="35"/>
      <c r="O166"/>
    </row>
    <row r="167" spans="1:15" ht="15" customHeight="1" x14ac:dyDescent="0.25">
      <c r="A167" s="712">
        <v>31</v>
      </c>
      <c r="B167" s="707" t="s">
        <v>186</v>
      </c>
      <c r="C167" s="707" t="s">
        <v>187</v>
      </c>
      <c r="D167" s="713" t="s">
        <v>189</v>
      </c>
      <c r="E167" s="714" t="s">
        <v>432</v>
      </c>
      <c r="F167" s="707" t="s">
        <v>570</v>
      </c>
      <c r="G167" s="709">
        <v>33.200000000000003</v>
      </c>
      <c r="H167" s="710">
        <v>24.8</v>
      </c>
      <c r="I167" s="710">
        <f>G167-H167</f>
        <v>8.4000000000000021</v>
      </c>
      <c r="J167"/>
      <c r="M167" s="35"/>
      <c r="O167"/>
    </row>
    <row r="168" spans="1:15" ht="15" customHeight="1" x14ac:dyDescent="0.25">
      <c r="A168" s="712">
        <v>66</v>
      </c>
      <c r="B168" s="707" t="s">
        <v>355</v>
      </c>
      <c r="C168" s="707" t="s">
        <v>248</v>
      </c>
      <c r="D168" s="713" t="s">
        <v>357</v>
      </c>
      <c r="E168" s="714" t="s">
        <v>432</v>
      </c>
      <c r="F168" s="707" t="s">
        <v>185</v>
      </c>
      <c r="G168" s="709">
        <v>28.2</v>
      </c>
      <c r="H168" s="710">
        <v>24.6</v>
      </c>
      <c r="I168" s="710">
        <f>G168-H168</f>
        <v>3.5999999999999979</v>
      </c>
      <c r="J168"/>
      <c r="M168" s="35"/>
      <c r="O168"/>
    </row>
    <row r="169" spans="1:15" ht="15" customHeight="1" x14ac:dyDescent="0.25">
      <c r="A169" s="712">
        <v>32</v>
      </c>
      <c r="B169" s="707" t="s">
        <v>191</v>
      </c>
      <c r="C169" s="707" t="s">
        <v>82</v>
      </c>
      <c r="D169" s="713" t="s">
        <v>193</v>
      </c>
      <c r="E169" s="714" t="s">
        <v>455</v>
      </c>
      <c r="F169" s="707" t="s">
        <v>562</v>
      </c>
      <c r="G169" s="709">
        <v>26.4</v>
      </c>
      <c r="H169" s="710">
        <v>23.6</v>
      </c>
      <c r="I169" s="710">
        <f>G169-H169</f>
        <v>2.7999999999999972</v>
      </c>
      <c r="J169"/>
      <c r="M169" s="35"/>
      <c r="O169"/>
    </row>
    <row r="170" spans="1:15" ht="15" customHeight="1" x14ac:dyDescent="0.25">
      <c r="A170" s="158">
        <v>33</v>
      </c>
      <c r="B170" s="156" t="s">
        <v>196</v>
      </c>
      <c r="C170" s="156" t="s">
        <v>122</v>
      </c>
      <c r="D170" s="159" t="s">
        <v>198</v>
      </c>
      <c r="E170" s="160" t="s">
        <v>457</v>
      </c>
      <c r="F170" s="60"/>
      <c r="G170" s="60"/>
      <c r="H170" s="60"/>
      <c r="I170" s="60"/>
      <c r="J170"/>
      <c r="M170" s="35"/>
      <c r="O170"/>
    </row>
    <row r="171" spans="1:15" ht="15" customHeight="1" x14ac:dyDescent="0.25">
      <c r="A171" s="158">
        <v>34</v>
      </c>
      <c r="B171" s="156" t="s">
        <v>202</v>
      </c>
      <c r="C171" s="156" t="s">
        <v>45</v>
      </c>
      <c r="D171" s="159" t="s">
        <v>204</v>
      </c>
      <c r="E171" s="160" t="s">
        <v>457</v>
      </c>
      <c r="F171" s="60"/>
      <c r="G171" s="60"/>
      <c r="H171" s="60"/>
      <c r="I171" s="60"/>
      <c r="J171"/>
      <c r="M171" s="35"/>
      <c r="O171"/>
    </row>
    <row r="172" spans="1:15" ht="15" customHeight="1" x14ac:dyDescent="0.25">
      <c r="A172" s="712">
        <v>35</v>
      </c>
      <c r="B172" s="707" t="s">
        <v>207</v>
      </c>
      <c r="C172" s="707" t="s">
        <v>460</v>
      </c>
      <c r="D172" s="713" t="s">
        <v>209</v>
      </c>
      <c r="E172" s="714" t="s">
        <v>432</v>
      </c>
      <c r="F172" s="707" t="s">
        <v>560</v>
      </c>
      <c r="G172" s="709">
        <v>27.2</v>
      </c>
      <c r="H172" s="710">
        <v>26</v>
      </c>
      <c r="I172" s="710">
        <f>G172-H172</f>
        <v>1.1999999999999993</v>
      </c>
      <c r="J172"/>
      <c r="M172" s="35"/>
      <c r="O172"/>
    </row>
    <row r="173" spans="1:15" ht="15" customHeight="1" x14ac:dyDescent="0.25">
      <c r="A173" s="158">
        <v>36</v>
      </c>
      <c r="B173" s="156" t="s">
        <v>212</v>
      </c>
      <c r="C173" s="156" t="s">
        <v>17</v>
      </c>
      <c r="D173" s="159" t="s">
        <v>214</v>
      </c>
      <c r="E173" s="160" t="s">
        <v>432</v>
      </c>
      <c r="F173" s="60"/>
      <c r="G173" s="60"/>
      <c r="H173" s="60"/>
      <c r="I173" s="60"/>
      <c r="J173"/>
      <c r="M173" s="35"/>
      <c r="O173"/>
    </row>
    <row r="174" spans="1:15" ht="15" customHeight="1" x14ac:dyDescent="0.25">
      <c r="A174" s="158">
        <v>37</v>
      </c>
      <c r="B174" s="156" t="s">
        <v>217</v>
      </c>
      <c r="C174" s="156" t="s">
        <v>218</v>
      </c>
      <c r="D174" s="159" t="s">
        <v>220</v>
      </c>
      <c r="E174" s="160" t="s">
        <v>432</v>
      </c>
      <c r="F174" s="60"/>
      <c r="G174" s="60"/>
      <c r="H174" s="60"/>
      <c r="I174" s="60"/>
      <c r="J174"/>
      <c r="M174" s="35"/>
      <c r="O174"/>
    </row>
    <row r="175" spans="1:15" ht="15" customHeight="1" x14ac:dyDescent="0.25">
      <c r="A175" s="158">
        <v>38</v>
      </c>
      <c r="B175" s="156" t="s">
        <v>224</v>
      </c>
      <c r="C175" s="156" t="s">
        <v>164</v>
      </c>
      <c r="D175" s="159" t="s">
        <v>225</v>
      </c>
      <c r="E175" s="160" t="s">
        <v>463</v>
      </c>
      <c r="F175" s="60"/>
      <c r="G175" s="60"/>
      <c r="H175" s="60"/>
      <c r="I175" s="60"/>
      <c r="J175"/>
      <c r="M175" s="35"/>
      <c r="O175"/>
    </row>
    <row r="176" spans="1:15" ht="15" customHeight="1" x14ac:dyDescent="0.25">
      <c r="A176" s="158">
        <v>39</v>
      </c>
      <c r="B176" s="156" t="s">
        <v>227</v>
      </c>
      <c r="C176" s="156" t="s">
        <v>117</v>
      </c>
      <c r="D176" s="159" t="s">
        <v>229</v>
      </c>
      <c r="E176" s="160" t="s">
        <v>465</v>
      </c>
      <c r="F176" s="60"/>
      <c r="G176" s="60"/>
      <c r="H176" s="60"/>
      <c r="I176" s="60"/>
      <c r="J176"/>
      <c r="M176" s="35"/>
      <c r="O176"/>
    </row>
    <row r="177" spans="1:15" ht="15" customHeight="1" x14ac:dyDescent="0.25">
      <c r="A177" s="158">
        <v>40</v>
      </c>
      <c r="B177" s="156" t="s">
        <v>232</v>
      </c>
      <c r="C177" s="156" t="s">
        <v>82</v>
      </c>
      <c r="D177" s="159" t="s">
        <v>235</v>
      </c>
      <c r="E177" s="160" t="s">
        <v>467</v>
      </c>
      <c r="F177" s="60"/>
      <c r="G177" s="60"/>
      <c r="H177" s="60"/>
      <c r="I177" s="60"/>
      <c r="J177"/>
      <c r="M177" s="35"/>
      <c r="O177"/>
    </row>
    <row r="178" spans="1:15" ht="15" customHeight="1" x14ac:dyDescent="0.25">
      <c r="A178" s="158">
        <v>41</v>
      </c>
      <c r="B178" s="156" t="s">
        <v>238</v>
      </c>
      <c r="C178" s="156" t="s">
        <v>28</v>
      </c>
      <c r="D178" s="159" t="s">
        <v>241</v>
      </c>
      <c r="E178" s="160" t="s">
        <v>432</v>
      </c>
      <c r="F178" s="60"/>
      <c r="G178" s="60"/>
      <c r="H178" s="60"/>
      <c r="I178" s="60"/>
      <c r="J178"/>
      <c r="M178" s="35"/>
      <c r="O178"/>
    </row>
    <row r="179" spans="1:15" ht="15" customHeight="1" x14ac:dyDescent="0.25">
      <c r="A179" s="158">
        <v>67</v>
      </c>
      <c r="B179" s="162" t="s">
        <v>359</v>
      </c>
      <c r="C179" s="162" t="s">
        <v>360</v>
      </c>
      <c r="D179" s="165" t="s">
        <v>362</v>
      </c>
      <c r="E179" s="160" t="s">
        <v>432</v>
      </c>
      <c r="F179" s="60"/>
      <c r="G179" s="60"/>
      <c r="H179" s="60"/>
      <c r="I179" s="60"/>
      <c r="J179"/>
      <c r="M179" s="35"/>
      <c r="O179"/>
    </row>
    <row r="180" spans="1:15" ht="15" customHeight="1" x14ac:dyDescent="0.25">
      <c r="A180" s="158">
        <v>42</v>
      </c>
      <c r="B180" s="156" t="s">
        <v>243</v>
      </c>
      <c r="C180" s="156" t="s">
        <v>45</v>
      </c>
      <c r="D180" s="159" t="s">
        <v>245</v>
      </c>
      <c r="E180" s="160" t="s">
        <v>469</v>
      </c>
      <c r="F180" s="60"/>
      <c r="G180" s="60"/>
      <c r="H180" s="60"/>
      <c r="I180" s="60"/>
      <c r="J180"/>
      <c r="M180" s="35"/>
      <c r="O180"/>
    </row>
    <row r="181" spans="1:15" ht="15" customHeight="1" x14ac:dyDescent="0.25">
      <c r="A181" s="158">
        <v>43</v>
      </c>
      <c r="B181" s="156" t="s">
        <v>247</v>
      </c>
      <c r="C181" s="156" t="s">
        <v>248</v>
      </c>
      <c r="D181" s="159" t="s">
        <v>250</v>
      </c>
      <c r="E181" s="160" t="s">
        <v>470</v>
      </c>
      <c r="F181" s="60"/>
      <c r="G181" s="60"/>
      <c r="H181" s="60"/>
      <c r="I181" s="60"/>
      <c r="J181"/>
      <c r="M181" s="35"/>
      <c r="O181"/>
    </row>
    <row r="182" spans="1:15" ht="15" customHeight="1" x14ac:dyDescent="0.25">
      <c r="A182" s="158">
        <v>68</v>
      </c>
      <c r="B182" s="156" t="s">
        <v>364</v>
      </c>
      <c r="C182" s="156" t="s">
        <v>365</v>
      </c>
      <c r="D182" s="159" t="s">
        <v>367</v>
      </c>
      <c r="E182" s="160" t="s">
        <v>432</v>
      </c>
      <c r="F182" s="60"/>
      <c r="G182" s="60"/>
      <c r="H182" s="60"/>
      <c r="I182" s="60"/>
      <c r="J182"/>
      <c r="M182" s="35"/>
      <c r="O182"/>
    </row>
    <row r="183" spans="1:15" ht="15" customHeight="1" x14ac:dyDescent="0.25">
      <c r="A183" s="712">
        <v>44</v>
      </c>
      <c r="B183" s="707" t="s">
        <v>252</v>
      </c>
      <c r="C183" s="707" t="s">
        <v>82</v>
      </c>
      <c r="D183" s="713" t="s">
        <v>253</v>
      </c>
      <c r="E183" s="714" t="s">
        <v>472</v>
      </c>
      <c r="F183" s="707" t="s">
        <v>560</v>
      </c>
      <c r="G183" s="709">
        <v>30.8</v>
      </c>
      <c r="H183" s="710">
        <v>27.4</v>
      </c>
      <c r="I183" s="710">
        <f>G183-H183</f>
        <v>3.4000000000000021</v>
      </c>
      <c r="J183"/>
      <c r="M183" s="35"/>
      <c r="O183"/>
    </row>
    <row r="184" spans="1:15" ht="15" customHeight="1" x14ac:dyDescent="0.25">
      <c r="A184" s="158">
        <v>45</v>
      </c>
      <c r="B184" s="156" t="s">
        <v>254</v>
      </c>
      <c r="C184" s="156" t="s">
        <v>255</v>
      </c>
      <c r="D184" s="159" t="s">
        <v>257</v>
      </c>
      <c r="E184" s="160" t="s">
        <v>446</v>
      </c>
      <c r="F184" s="60"/>
      <c r="G184" s="60"/>
      <c r="H184" s="60"/>
      <c r="I184" s="60"/>
      <c r="J184"/>
      <c r="M184" s="35"/>
      <c r="O184"/>
    </row>
    <row r="185" spans="1:15" ht="15" customHeight="1" x14ac:dyDescent="0.25">
      <c r="A185" s="158">
        <v>46</v>
      </c>
      <c r="B185" s="156" t="s">
        <v>254</v>
      </c>
      <c r="C185" s="156" t="s">
        <v>176</v>
      </c>
      <c r="D185" s="159" t="s">
        <v>260</v>
      </c>
      <c r="E185" s="160" t="s">
        <v>446</v>
      </c>
      <c r="F185" s="60"/>
      <c r="G185" s="60"/>
      <c r="H185" s="60"/>
      <c r="I185" s="60"/>
      <c r="J185"/>
      <c r="M185" s="35"/>
      <c r="O185"/>
    </row>
    <row r="186" spans="1:15" ht="15" customHeight="1" x14ac:dyDescent="0.25">
      <c r="A186" s="712">
        <v>47</v>
      </c>
      <c r="B186" s="707" t="s">
        <v>263</v>
      </c>
      <c r="C186" s="707" t="s">
        <v>45</v>
      </c>
      <c r="D186" s="713" t="s">
        <v>264</v>
      </c>
      <c r="E186" s="714" t="s">
        <v>432</v>
      </c>
      <c r="F186" s="707" t="s">
        <v>185</v>
      </c>
      <c r="G186" s="709">
        <v>32.1</v>
      </c>
      <c r="H186" s="710">
        <v>29.9</v>
      </c>
      <c r="I186" s="710">
        <f>G186-H186</f>
        <v>2.2000000000000028</v>
      </c>
      <c r="J186"/>
      <c r="M186" s="35"/>
      <c r="O186"/>
    </row>
    <row r="187" spans="1:15" ht="15" customHeight="1" x14ac:dyDescent="0.25">
      <c r="A187" s="712">
        <v>48</v>
      </c>
      <c r="B187" s="707" t="s">
        <v>266</v>
      </c>
      <c r="C187" s="707" t="s">
        <v>17</v>
      </c>
      <c r="D187" s="713" t="s">
        <v>268</v>
      </c>
      <c r="E187" s="714" t="s">
        <v>432</v>
      </c>
      <c r="F187" s="707" t="s">
        <v>570</v>
      </c>
      <c r="G187" s="709">
        <v>26</v>
      </c>
      <c r="H187" s="710">
        <v>23.8</v>
      </c>
      <c r="I187" s="710">
        <f>G187-H187</f>
        <v>2.1999999999999993</v>
      </c>
      <c r="J187"/>
      <c r="M187" s="35"/>
      <c r="O187"/>
    </row>
    <row r="188" spans="1:15" ht="15" customHeight="1" x14ac:dyDescent="0.25">
      <c r="A188" s="158">
        <v>49</v>
      </c>
      <c r="B188" s="156" t="s">
        <v>271</v>
      </c>
      <c r="C188" s="156" t="s">
        <v>117</v>
      </c>
      <c r="D188" s="159" t="s">
        <v>273</v>
      </c>
      <c r="E188" s="160" t="s">
        <v>432</v>
      </c>
      <c r="F188" s="60"/>
      <c r="G188" s="60"/>
      <c r="H188" s="60"/>
      <c r="I188" s="60"/>
      <c r="J188"/>
      <c r="M188" s="35"/>
      <c r="O188"/>
    </row>
    <row r="189" spans="1:15" ht="15" customHeight="1" x14ac:dyDescent="0.25">
      <c r="A189" s="158">
        <v>50</v>
      </c>
      <c r="B189" s="156" t="s">
        <v>276</v>
      </c>
      <c r="C189" s="156" t="s">
        <v>117</v>
      </c>
      <c r="D189" s="159" t="s">
        <v>277</v>
      </c>
      <c r="E189" s="160" t="s">
        <v>474</v>
      </c>
      <c r="F189" s="60"/>
      <c r="G189" s="60"/>
      <c r="H189" s="60"/>
      <c r="I189" s="60"/>
      <c r="J189"/>
      <c r="M189" s="35"/>
      <c r="O189"/>
    </row>
    <row r="190" spans="1:15" ht="15" customHeight="1" x14ac:dyDescent="0.25">
      <c r="A190" s="712">
        <v>51</v>
      </c>
      <c r="B190" s="707" t="s">
        <v>279</v>
      </c>
      <c r="C190" s="707" t="s">
        <v>176</v>
      </c>
      <c r="D190" s="713" t="s">
        <v>281</v>
      </c>
      <c r="E190" s="714" t="s">
        <v>475</v>
      </c>
      <c r="F190" s="711" t="s">
        <v>573</v>
      </c>
      <c r="G190" s="709">
        <v>36.5</v>
      </c>
      <c r="H190" s="710">
        <v>33.1</v>
      </c>
      <c r="I190" s="710">
        <f>G190-H190</f>
        <v>3.3999999999999986</v>
      </c>
      <c r="J190"/>
      <c r="M190" s="35"/>
      <c r="O190"/>
    </row>
    <row r="191" spans="1:15" ht="15" customHeight="1" x14ac:dyDescent="0.25">
      <c r="A191" s="712">
        <v>52</v>
      </c>
      <c r="B191" s="707" t="s">
        <v>283</v>
      </c>
      <c r="C191" s="707" t="s">
        <v>82</v>
      </c>
      <c r="D191" s="713" t="s">
        <v>284</v>
      </c>
      <c r="E191" s="714" t="s">
        <v>432</v>
      </c>
      <c r="F191" s="707" t="s">
        <v>574</v>
      </c>
      <c r="G191" s="709">
        <v>33.1</v>
      </c>
      <c r="H191" s="710">
        <v>24.6</v>
      </c>
      <c r="I191" s="710">
        <f>G191-H191</f>
        <v>8.5</v>
      </c>
      <c r="J191"/>
      <c r="M191" s="35"/>
      <c r="O191"/>
    </row>
    <row r="192" spans="1:15" ht="15" customHeight="1" x14ac:dyDescent="0.25">
      <c r="A192" s="712">
        <v>69</v>
      </c>
      <c r="B192" s="707" t="s">
        <v>369</v>
      </c>
      <c r="C192" s="707" t="s">
        <v>82</v>
      </c>
      <c r="D192" s="713" t="s">
        <v>370</v>
      </c>
      <c r="E192" s="714" t="s">
        <v>432</v>
      </c>
      <c r="F192" s="707" t="s">
        <v>185</v>
      </c>
      <c r="G192" s="709">
        <v>35</v>
      </c>
      <c r="H192" s="710">
        <v>30.1</v>
      </c>
      <c r="I192" s="710">
        <f>G192-H192</f>
        <v>4.8999999999999986</v>
      </c>
      <c r="J192"/>
      <c r="M192" s="35"/>
      <c r="O192"/>
    </row>
    <row r="193" spans="1:15" ht="15" customHeight="1" x14ac:dyDescent="0.25">
      <c r="A193" s="158">
        <v>53</v>
      </c>
      <c r="B193" s="156" t="s">
        <v>287</v>
      </c>
      <c r="C193" s="156" t="s">
        <v>117</v>
      </c>
      <c r="D193" s="159" t="s">
        <v>289</v>
      </c>
      <c r="E193" s="160" t="s">
        <v>432</v>
      </c>
      <c r="F193" s="60"/>
      <c r="G193" s="60"/>
      <c r="H193" s="60"/>
      <c r="I193" s="60"/>
      <c r="J193"/>
      <c r="M193" s="35"/>
      <c r="O193"/>
    </row>
    <row r="194" spans="1:15" ht="15" customHeight="1" x14ac:dyDescent="0.25">
      <c r="A194" s="712">
        <v>54</v>
      </c>
      <c r="B194" s="707" t="s">
        <v>291</v>
      </c>
      <c r="C194" s="707" t="s">
        <v>17</v>
      </c>
      <c r="D194" s="713" t="s">
        <v>292</v>
      </c>
      <c r="E194" s="714" t="s">
        <v>432</v>
      </c>
      <c r="F194" s="707" t="s">
        <v>471</v>
      </c>
      <c r="G194" s="709">
        <v>35.299999999999997</v>
      </c>
      <c r="H194" s="710">
        <v>22.6</v>
      </c>
      <c r="I194" s="710">
        <f>G194-H194</f>
        <v>12.699999999999996</v>
      </c>
      <c r="J194"/>
      <c r="M194" s="35"/>
      <c r="O194"/>
    </row>
    <row r="195" spans="1:15" ht="15" customHeight="1" x14ac:dyDescent="0.25">
      <c r="A195" s="158">
        <v>55</v>
      </c>
      <c r="B195" s="162" t="s">
        <v>295</v>
      </c>
      <c r="C195" s="156" t="s">
        <v>45</v>
      </c>
      <c r="D195" s="165" t="s">
        <v>297</v>
      </c>
      <c r="E195" s="160" t="s">
        <v>432</v>
      </c>
      <c r="F195" s="60"/>
      <c r="G195" s="60"/>
      <c r="H195" s="60"/>
      <c r="I195" s="60"/>
      <c r="J195"/>
      <c r="M195" s="35"/>
      <c r="O195"/>
    </row>
    <row r="196" spans="1:15" ht="15" customHeight="1" x14ac:dyDescent="0.25">
      <c r="A196" s="158">
        <v>70</v>
      </c>
      <c r="B196" s="156" t="s">
        <v>371</v>
      </c>
      <c r="C196" s="156" t="s">
        <v>372</v>
      </c>
      <c r="D196" s="159" t="s">
        <v>375</v>
      </c>
      <c r="E196" s="160" t="s">
        <v>432</v>
      </c>
      <c r="F196" s="60"/>
      <c r="G196" s="60"/>
      <c r="H196" s="60"/>
      <c r="I196" s="60"/>
      <c r="J196"/>
      <c r="M196" s="35"/>
      <c r="O196"/>
    </row>
    <row r="197" spans="1:15" ht="15" customHeight="1" x14ac:dyDescent="0.25">
      <c r="A197" s="158">
        <v>56</v>
      </c>
      <c r="B197" s="162" t="s">
        <v>299</v>
      </c>
      <c r="C197" s="162" t="s">
        <v>17</v>
      </c>
      <c r="D197" s="165" t="s">
        <v>300</v>
      </c>
      <c r="E197" s="160" t="s">
        <v>432</v>
      </c>
      <c r="F197" s="60"/>
      <c r="G197" s="60"/>
      <c r="H197" s="60"/>
      <c r="I197" s="60"/>
      <c r="J197"/>
      <c r="M197" s="35"/>
      <c r="O197"/>
    </row>
    <row r="198" spans="1:15" ht="15" customHeight="1" x14ac:dyDescent="0.25">
      <c r="A198" s="158">
        <v>57</v>
      </c>
      <c r="B198" s="156" t="s">
        <v>303</v>
      </c>
      <c r="C198" s="156" t="s">
        <v>28</v>
      </c>
      <c r="D198" s="159" t="s">
        <v>305</v>
      </c>
      <c r="E198" s="160" t="s">
        <v>432</v>
      </c>
      <c r="F198" s="60"/>
      <c r="G198" s="60"/>
      <c r="H198" s="60"/>
      <c r="I198" s="60"/>
      <c r="J198"/>
      <c r="M198" s="35"/>
      <c r="O198"/>
    </row>
    <row r="199" spans="1:15" ht="15" customHeight="1" x14ac:dyDescent="0.25">
      <c r="A199" s="158">
        <v>58</v>
      </c>
      <c r="B199" s="156" t="s">
        <v>307</v>
      </c>
      <c r="C199" s="156" t="s">
        <v>308</v>
      </c>
      <c r="D199" s="159" t="s">
        <v>310</v>
      </c>
      <c r="E199" s="160" t="s">
        <v>478</v>
      </c>
      <c r="F199" s="60"/>
      <c r="G199" s="60"/>
      <c r="H199" s="60"/>
      <c r="I199" s="60"/>
      <c r="J199"/>
      <c r="M199" s="35"/>
      <c r="O199"/>
    </row>
    <row r="200" spans="1:15" ht="15" customHeight="1" x14ac:dyDescent="0.25">
      <c r="A200" s="712">
        <v>59</v>
      </c>
      <c r="B200" s="707" t="s">
        <v>314</v>
      </c>
      <c r="C200" s="707" t="s">
        <v>28</v>
      </c>
      <c r="D200" s="713" t="s">
        <v>316</v>
      </c>
      <c r="E200" s="714" t="s">
        <v>479</v>
      </c>
      <c r="F200" s="707" t="s">
        <v>185</v>
      </c>
      <c r="G200" s="709">
        <v>30</v>
      </c>
      <c r="H200" s="710">
        <v>25.6</v>
      </c>
      <c r="I200" s="710">
        <f>G200-H200</f>
        <v>4.3999999999999986</v>
      </c>
      <c r="J200"/>
      <c r="M200" s="35"/>
      <c r="O200"/>
    </row>
    <row r="201" spans="1:15" ht="15" customHeight="1" x14ac:dyDescent="0.25">
      <c r="A201" s="158">
        <v>60</v>
      </c>
      <c r="B201" s="156" t="s">
        <v>319</v>
      </c>
      <c r="C201" s="156" t="s">
        <v>17</v>
      </c>
      <c r="D201" s="159" t="s">
        <v>321</v>
      </c>
      <c r="E201" s="160" t="s">
        <v>480</v>
      </c>
      <c r="F201" s="60"/>
      <c r="G201" s="60"/>
      <c r="H201" s="60"/>
      <c r="I201" s="60"/>
      <c r="J201"/>
      <c r="M201" s="35"/>
      <c r="O201"/>
    </row>
  </sheetData>
  <sortState ref="A131:X204">
    <sortCondition ref="B131:B204"/>
    <sortCondition ref="C131:C204"/>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workbookViewId="0">
      <selection activeCell="C11" sqref="C11"/>
    </sheetView>
  </sheetViews>
  <sheetFormatPr baseColWidth="10" defaultRowHeight="15" x14ac:dyDescent="0.25"/>
  <cols>
    <col min="1" max="1" width="17" customWidth="1"/>
    <col min="2" max="2" width="25.5703125" customWidth="1"/>
    <col min="4" max="4" width="19.42578125" customWidth="1"/>
    <col min="6" max="6" width="11.42578125" customWidth="1"/>
    <col min="7" max="7" width="11.42578125" style="35" customWidth="1"/>
    <col min="8" max="8" width="57.5703125" customWidth="1"/>
  </cols>
  <sheetData>
    <row r="1" spans="1:22" s="35" customFormat="1" ht="18.75" x14ac:dyDescent="0.3">
      <c r="A1" s="41" t="s">
        <v>581</v>
      </c>
      <c r="B1" s="42"/>
      <c r="C1" s="42"/>
      <c r="D1" s="42"/>
      <c r="E1" s="52"/>
      <c r="F1" s="52"/>
      <c r="G1" s="52"/>
      <c r="H1" s="52"/>
      <c r="I1" s="42"/>
      <c r="J1" s="42"/>
      <c r="K1" s="42"/>
      <c r="L1" s="42"/>
      <c r="M1" s="42"/>
      <c r="N1" s="42"/>
      <c r="O1" s="42"/>
      <c r="P1" s="42"/>
      <c r="Q1" s="42"/>
      <c r="R1" s="42"/>
      <c r="S1" s="36"/>
      <c r="T1" s="36"/>
      <c r="U1" s="36"/>
      <c r="V1" s="36"/>
    </row>
    <row r="3" spans="1:22" ht="15" customHeight="1" x14ac:dyDescent="0.25">
      <c r="A3" s="104" t="s">
        <v>0</v>
      </c>
      <c r="B3" s="104" t="s">
        <v>1</v>
      </c>
      <c r="C3" s="105" t="s">
        <v>8</v>
      </c>
      <c r="D3" s="106" t="s">
        <v>430</v>
      </c>
      <c r="E3" s="107" t="s">
        <v>585</v>
      </c>
      <c r="F3" s="182" t="s">
        <v>586</v>
      </c>
      <c r="G3" s="130"/>
      <c r="H3" s="168" t="s">
        <v>596</v>
      </c>
      <c r="I3" s="149" t="s">
        <v>587</v>
      </c>
      <c r="J3" s="169" t="s">
        <v>588</v>
      </c>
    </row>
    <row r="4" spans="1:22" ht="15" customHeight="1" x14ac:dyDescent="0.25">
      <c r="A4" s="108" t="s">
        <v>283</v>
      </c>
      <c r="B4" s="108" t="s">
        <v>82</v>
      </c>
      <c r="C4" s="109" t="s">
        <v>284</v>
      </c>
      <c r="D4" s="110" t="s">
        <v>432</v>
      </c>
      <c r="E4" s="183">
        <v>1.72</v>
      </c>
      <c r="F4" s="184">
        <v>0</v>
      </c>
      <c r="G4" s="101"/>
      <c r="H4" s="177" t="s">
        <v>589</v>
      </c>
      <c r="I4" s="131">
        <v>1</v>
      </c>
      <c r="J4" s="178">
        <f>I4/70*100</f>
        <v>1.4285714285714286</v>
      </c>
    </row>
    <row r="5" spans="1:22" ht="15" customHeight="1" x14ac:dyDescent="0.25">
      <c r="A5" s="122" t="s">
        <v>338</v>
      </c>
      <c r="B5" s="122" t="s">
        <v>17</v>
      </c>
      <c r="C5" s="120" t="s">
        <v>340</v>
      </c>
      <c r="D5" s="114" t="s">
        <v>432</v>
      </c>
      <c r="E5" s="185">
        <v>1.52</v>
      </c>
      <c r="F5" s="186">
        <v>0</v>
      </c>
      <c r="G5" s="172"/>
      <c r="H5" s="177" t="s">
        <v>590</v>
      </c>
      <c r="I5" s="131">
        <v>0</v>
      </c>
      <c r="J5" s="178">
        <f t="shared" ref="J5:J11" si="0">I5/70*100</f>
        <v>0</v>
      </c>
    </row>
    <row r="6" spans="1:22" ht="15" customHeight="1" x14ac:dyDescent="0.25">
      <c r="A6" s="108" t="s">
        <v>16</v>
      </c>
      <c r="B6" s="108" t="s">
        <v>17</v>
      </c>
      <c r="C6" s="109" t="s">
        <v>22</v>
      </c>
      <c r="D6" s="110" t="s">
        <v>432</v>
      </c>
      <c r="E6" s="183">
        <v>1.56</v>
      </c>
      <c r="F6" s="184">
        <v>1</v>
      </c>
      <c r="G6" s="101"/>
      <c r="H6" s="177" t="s">
        <v>591</v>
      </c>
      <c r="I6" s="131">
        <v>40</v>
      </c>
      <c r="J6" s="178">
        <f t="shared" si="0"/>
        <v>57.142857142857139</v>
      </c>
    </row>
    <row r="7" spans="1:22" ht="15" customHeight="1" x14ac:dyDescent="0.25">
      <c r="A7" s="108" t="s">
        <v>27</v>
      </c>
      <c r="B7" s="108" t="s">
        <v>28</v>
      </c>
      <c r="C7" s="109" t="s">
        <v>30</v>
      </c>
      <c r="D7" s="110" t="s">
        <v>432</v>
      </c>
      <c r="E7" s="183">
        <v>1.66</v>
      </c>
      <c r="F7" s="184">
        <v>1</v>
      </c>
      <c r="G7" s="101"/>
      <c r="H7" s="177" t="s">
        <v>592</v>
      </c>
      <c r="I7" s="131">
        <v>22</v>
      </c>
      <c r="J7" s="178">
        <f t="shared" si="0"/>
        <v>31.428571428571427</v>
      </c>
    </row>
    <row r="8" spans="1:22" ht="15" customHeight="1" x14ac:dyDescent="0.25">
      <c r="A8" s="108" t="s">
        <v>39</v>
      </c>
      <c r="B8" s="108" t="s">
        <v>40</v>
      </c>
      <c r="C8" s="109" t="s">
        <v>42</v>
      </c>
      <c r="D8" s="110" t="s">
        <v>432</v>
      </c>
      <c r="E8" s="183">
        <v>1.66</v>
      </c>
      <c r="F8" s="184">
        <v>1</v>
      </c>
      <c r="G8" s="101"/>
      <c r="H8" s="177" t="s">
        <v>593</v>
      </c>
      <c r="I8" s="131">
        <v>4</v>
      </c>
      <c r="J8" s="178">
        <f t="shared" si="0"/>
        <v>5.7142857142857144</v>
      </c>
    </row>
    <row r="9" spans="1:22" ht="15" customHeight="1" x14ac:dyDescent="0.25">
      <c r="A9" s="108" t="s">
        <v>163</v>
      </c>
      <c r="B9" s="108" t="s">
        <v>164</v>
      </c>
      <c r="C9" s="109" t="s">
        <v>166</v>
      </c>
      <c r="D9" s="110" t="s">
        <v>432</v>
      </c>
      <c r="E9" s="183">
        <v>1.65</v>
      </c>
      <c r="F9" s="184">
        <v>1</v>
      </c>
      <c r="G9" s="101"/>
      <c r="H9" s="177" t="s">
        <v>594</v>
      </c>
      <c r="I9" s="131">
        <v>2</v>
      </c>
      <c r="J9" s="178">
        <f t="shared" si="0"/>
        <v>2.8571428571428572</v>
      </c>
    </row>
    <row r="10" spans="1:22" ht="15" customHeight="1" x14ac:dyDescent="0.25">
      <c r="A10" s="108" t="s">
        <v>158</v>
      </c>
      <c r="B10" s="108" t="s">
        <v>448</v>
      </c>
      <c r="C10" s="120" t="s">
        <v>160</v>
      </c>
      <c r="D10" s="110" t="s">
        <v>449</v>
      </c>
      <c r="E10" s="183">
        <v>1.67</v>
      </c>
      <c r="F10" s="184">
        <v>2</v>
      </c>
      <c r="G10" s="101"/>
      <c r="H10" s="177" t="s">
        <v>595</v>
      </c>
      <c r="I10" s="131">
        <v>1</v>
      </c>
      <c r="J10" s="178">
        <f t="shared" si="0"/>
        <v>1.4285714285714286</v>
      </c>
    </row>
    <row r="11" spans="1:22" ht="15" customHeight="1" x14ac:dyDescent="0.25">
      <c r="A11" s="108" t="s">
        <v>81</v>
      </c>
      <c r="B11" s="108" t="s">
        <v>82</v>
      </c>
      <c r="C11" s="115" t="s">
        <v>949</v>
      </c>
      <c r="D11" s="110" t="s">
        <v>432</v>
      </c>
      <c r="E11" s="183">
        <v>1.64</v>
      </c>
      <c r="F11" s="184">
        <v>2</v>
      </c>
      <c r="G11" s="101"/>
      <c r="H11" s="179"/>
      <c r="I11" s="180">
        <v>70</v>
      </c>
      <c r="J11" s="181">
        <f t="shared" si="0"/>
        <v>100</v>
      </c>
    </row>
    <row r="12" spans="1:22" ht="15" customHeight="1" x14ac:dyDescent="0.25">
      <c r="A12" s="108" t="s">
        <v>98</v>
      </c>
      <c r="B12" s="108" t="s">
        <v>28</v>
      </c>
      <c r="C12" s="109" t="s">
        <v>100</v>
      </c>
      <c r="D12" s="114" t="s">
        <v>432</v>
      </c>
      <c r="E12" s="183">
        <v>1.67</v>
      </c>
      <c r="F12" s="184">
        <v>2</v>
      </c>
      <c r="G12" s="101"/>
      <c r="H12" s="53"/>
      <c r="I12" s="35"/>
      <c r="J12" s="173"/>
    </row>
    <row r="13" spans="1:22" ht="15" customHeight="1" x14ac:dyDescent="0.25">
      <c r="A13" s="111" t="s">
        <v>103</v>
      </c>
      <c r="B13" s="111" t="s">
        <v>439</v>
      </c>
      <c r="C13" s="118" t="s">
        <v>104</v>
      </c>
      <c r="D13" s="119" t="s">
        <v>432</v>
      </c>
      <c r="E13" s="183">
        <v>1.65</v>
      </c>
      <c r="F13" s="187">
        <v>2</v>
      </c>
      <c r="G13" s="174"/>
      <c r="H13" s="53"/>
      <c r="I13" s="35"/>
      <c r="J13" s="173"/>
    </row>
    <row r="14" spans="1:22" ht="15" customHeight="1" x14ac:dyDescent="0.25">
      <c r="A14" s="108" t="s">
        <v>167</v>
      </c>
      <c r="B14" s="108" t="s">
        <v>453</v>
      </c>
      <c r="C14" s="109" t="s">
        <v>178</v>
      </c>
      <c r="D14" s="121" t="s">
        <v>432</v>
      </c>
      <c r="E14" s="188">
        <v>1.64</v>
      </c>
      <c r="F14" s="189">
        <v>2</v>
      </c>
      <c r="G14" s="176"/>
      <c r="H14" s="53"/>
      <c r="I14" s="35"/>
      <c r="J14" s="173"/>
    </row>
    <row r="15" spans="1:22" ht="15" customHeight="1" x14ac:dyDescent="0.25">
      <c r="A15" s="108" t="s">
        <v>167</v>
      </c>
      <c r="B15" s="108" t="s">
        <v>17</v>
      </c>
      <c r="C15" s="109" t="s">
        <v>182</v>
      </c>
      <c r="D15" s="114" t="s">
        <v>432</v>
      </c>
      <c r="E15" s="185">
        <v>1.62</v>
      </c>
      <c r="F15" s="186">
        <v>2</v>
      </c>
      <c r="G15" s="172"/>
      <c r="H15" s="53"/>
      <c r="I15" s="35"/>
      <c r="J15" s="173"/>
    </row>
    <row r="16" spans="1:22" ht="15" customHeight="1" x14ac:dyDescent="0.25">
      <c r="A16" s="108" t="s">
        <v>207</v>
      </c>
      <c r="B16" s="108" t="s">
        <v>460</v>
      </c>
      <c r="C16" s="109" t="s">
        <v>209</v>
      </c>
      <c r="D16" s="110" t="s">
        <v>432</v>
      </c>
      <c r="E16" s="183">
        <v>1.59</v>
      </c>
      <c r="F16" s="184">
        <v>2</v>
      </c>
      <c r="G16" s="101"/>
      <c r="H16" s="53"/>
      <c r="I16" s="35"/>
      <c r="J16" s="173"/>
    </row>
    <row r="17" spans="1:10" ht="15" customHeight="1" x14ac:dyDescent="0.25">
      <c r="A17" s="108" t="s">
        <v>212</v>
      </c>
      <c r="B17" s="108" t="s">
        <v>17</v>
      </c>
      <c r="C17" s="109" t="s">
        <v>214</v>
      </c>
      <c r="D17" s="110" t="s">
        <v>432</v>
      </c>
      <c r="E17" s="183">
        <v>1.59</v>
      </c>
      <c r="F17" s="184">
        <v>2</v>
      </c>
      <c r="G17" s="101"/>
      <c r="H17" s="53"/>
      <c r="I17" s="35"/>
      <c r="J17" s="173"/>
    </row>
    <row r="18" spans="1:10" ht="15" customHeight="1" x14ac:dyDescent="0.25">
      <c r="A18" s="108" t="s">
        <v>217</v>
      </c>
      <c r="B18" s="108" t="s">
        <v>218</v>
      </c>
      <c r="C18" s="109" t="s">
        <v>220</v>
      </c>
      <c r="D18" s="110" t="s">
        <v>432</v>
      </c>
      <c r="E18" s="183">
        <v>1.66</v>
      </c>
      <c r="F18" s="184">
        <v>2</v>
      </c>
      <c r="G18" s="101"/>
      <c r="H18" s="53"/>
      <c r="I18" s="35"/>
      <c r="J18" s="173"/>
    </row>
    <row r="19" spans="1:10" ht="15" customHeight="1" x14ac:dyDescent="0.25">
      <c r="A19" s="108" t="s">
        <v>238</v>
      </c>
      <c r="B19" s="108" t="s">
        <v>28</v>
      </c>
      <c r="C19" s="109" t="s">
        <v>241</v>
      </c>
      <c r="D19" s="110" t="s">
        <v>432</v>
      </c>
      <c r="E19" s="183">
        <v>1.72</v>
      </c>
      <c r="F19" s="184">
        <v>2</v>
      </c>
      <c r="G19" s="101"/>
      <c r="H19" s="53"/>
      <c r="I19" s="35"/>
      <c r="J19" s="173"/>
    </row>
    <row r="20" spans="1:10" ht="15" customHeight="1" x14ac:dyDescent="0.25">
      <c r="A20" s="108" t="s">
        <v>266</v>
      </c>
      <c r="B20" s="108" t="s">
        <v>17</v>
      </c>
      <c r="C20" s="109" t="s">
        <v>268</v>
      </c>
      <c r="D20" s="110" t="s">
        <v>432</v>
      </c>
      <c r="E20" s="183">
        <v>1.53</v>
      </c>
      <c r="F20" s="184">
        <v>2</v>
      </c>
      <c r="G20" s="101"/>
      <c r="H20" s="53"/>
      <c r="I20" s="35"/>
      <c r="J20" s="173"/>
    </row>
    <row r="21" spans="1:10" ht="15" customHeight="1" x14ac:dyDescent="0.25">
      <c r="A21" s="108" t="s">
        <v>287</v>
      </c>
      <c r="B21" s="108" t="s">
        <v>117</v>
      </c>
      <c r="C21" s="109" t="s">
        <v>289</v>
      </c>
      <c r="D21" s="110" t="s">
        <v>432</v>
      </c>
      <c r="E21" s="183">
        <v>1.57</v>
      </c>
      <c r="F21" s="184">
        <v>2</v>
      </c>
      <c r="G21" s="101"/>
      <c r="H21" s="53"/>
      <c r="I21" s="35"/>
      <c r="J21" s="173"/>
    </row>
    <row r="22" spans="1:10" ht="15" customHeight="1" x14ac:dyDescent="0.25">
      <c r="A22" s="111" t="s">
        <v>295</v>
      </c>
      <c r="B22" s="108" t="s">
        <v>45</v>
      </c>
      <c r="C22" s="118" t="s">
        <v>297</v>
      </c>
      <c r="D22" s="110" t="s">
        <v>432</v>
      </c>
      <c r="E22" s="183">
        <v>1.62</v>
      </c>
      <c r="F22" s="184">
        <v>2</v>
      </c>
      <c r="G22" s="101"/>
      <c r="H22" s="53"/>
      <c r="I22" s="35"/>
      <c r="J22" s="173"/>
    </row>
    <row r="23" spans="1:10" ht="15" customHeight="1" x14ac:dyDescent="0.25">
      <c r="A23" s="111" t="s">
        <v>299</v>
      </c>
      <c r="B23" s="111" t="s">
        <v>17</v>
      </c>
      <c r="C23" s="118" t="s">
        <v>300</v>
      </c>
      <c r="D23" s="114" t="s">
        <v>432</v>
      </c>
      <c r="E23" s="185">
        <v>1.66</v>
      </c>
      <c r="F23" s="186">
        <v>2</v>
      </c>
      <c r="G23" s="172"/>
      <c r="H23" s="53"/>
      <c r="I23" s="35"/>
      <c r="J23" s="173"/>
    </row>
    <row r="24" spans="1:10" ht="15" customHeight="1" x14ac:dyDescent="0.25">
      <c r="A24" s="122" t="s">
        <v>348</v>
      </c>
      <c r="B24" s="122" t="s">
        <v>187</v>
      </c>
      <c r="C24" s="120" t="s">
        <v>351</v>
      </c>
      <c r="D24" s="114" t="s">
        <v>432</v>
      </c>
      <c r="E24" s="185">
        <v>1.69</v>
      </c>
      <c r="F24" s="186">
        <v>2</v>
      </c>
      <c r="G24" s="172"/>
      <c r="H24" s="53"/>
      <c r="I24" s="35"/>
      <c r="J24" s="173"/>
    </row>
    <row r="25" spans="1:10" ht="15" customHeight="1" x14ac:dyDescent="0.25">
      <c r="A25" s="122" t="s">
        <v>355</v>
      </c>
      <c r="B25" s="122" t="s">
        <v>248</v>
      </c>
      <c r="C25" s="120" t="s">
        <v>357</v>
      </c>
      <c r="D25" s="114" t="s">
        <v>432</v>
      </c>
      <c r="E25" s="185">
        <v>1.65</v>
      </c>
      <c r="F25" s="186">
        <v>2</v>
      </c>
      <c r="G25" s="172"/>
      <c r="H25" s="53"/>
      <c r="I25" s="35"/>
      <c r="J25" s="173"/>
    </row>
    <row r="26" spans="1:10" ht="15" customHeight="1" x14ac:dyDescent="0.25">
      <c r="A26" s="123" t="s">
        <v>359</v>
      </c>
      <c r="B26" s="123" t="s">
        <v>360</v>
      </c>
      <c r="C26" s="124" t="s">
        <v>362</v>
      </c>
      <c r="D26" s="114" t="s">
        <v>432</v>
      </c>
      <c r="E26" s="185">
        <v>1.67</v>
      </c>
      <c r="F26" s="186">
        <v>2</v>
      </c>
      <c r="G26" s="172"/>
      <c r="H26" s="53"/>
      <c r="I26" s="35"/>
      <c r="J26" s="173"/>
    </row>
    <row r="27" spans="1:10" ht="15" customHeight="1" x14ac:dyDescent="0.25">
      <c r="A27" s="122" t="s">
        <v>364</v>
      </c>
      <c r="B27" s="122" t="s">
        <v>365</v>
      </c>
      <c r="C27" s="120" t="s">
        <v>367</v>
      </c>
      <c r="D27" s="114" t="s">
        <v>432</v>
      </c>
      <c r="E27" s="185">
        <v>1.68</v>
      </c>
      <c r="F27" s="186">
        <v>2</v>
      </c>
      <c r="G27" s="172"/>
      <c r="H27" s="53"/>
      <c r="I27" s="35"/>
      <c r="J27" s="173"/>
    </row>
    <row r="28" spans="1:10" ht="15" customHeight="1" x14ac:dyDescent="0.25">
      <c r="A28" s="122" t="s">
        <v>369</v>
      </c>
      <c r="B28" s="122" t="s">
        <v>82</v>
      </c>
      <c r="C28" s="120" t="s">
        <v>370</v>
      </c>
      <c r="D28" s="114" t="s">
        <v>432</v>
      </c>
      <c r="E28" s="185">
        <v>1.63</v>
      </c>
      <c r="F28" s="186">
        <v>2</v>
      </c>
      <c r="G28" s="172"/>
      <c r="H28" s="53"/>
      <c r="I28" s="35"/>
      <c r="J28" s="173"/>
    </row>
    <row r="29" spans="1:10" ht="15" customHeight="1" x14ac:dyDescent="0.25">
      <c r="A29" s="122" t="s">
        <v>371</v>
      </c>
      <c r="B29" s="122" t="s">
        <v>372</v>
      </c>
      <c r="C29" s="120" t="s">
        <v>375</v>
      </c>
      <c r="D29" s="114" t="s">
        <v>432</v>
      </c>
      <c r="E29" s="185">
        <v>1.51</v>
      </c>
      <c r="F29" s="186">
        <v>2</v>
      </c>
      <c r="G29" s="172"/>
      <c r="H29" s="53"/>
      <c r="I29" s="35"/>
      <c r="J29" s="173"/>
    </row>
    <row r="30" spans="1:10" ht="15" customHeight="1" x14ac:dyDescent="0.25">
      <c r="A30" s="108" t="s">
        <v>191</v>
      </c>
      <c r="B30" s="108" t="s">
        <v>82</v>
      </c>
      <c r="C30" s="109" t="s">
        <v>193</v>
      </c>
      <c r="D30" s="110" t="s">
        <v>455</v>
      </c>
      <c r="E30" s="183">
        <v>1.7</v>
      </c>
      <c r="F30" s="184">
        <v>2</v>
      </c>
      <c r="G30" s="101"/>
      <c r="H30" s="53"/>
      <c r="I30" s="35"/>
      <c r="J30" s="173"/>
    </row>
    <row r="31" spans="1:10" ht="15" customHeight="1" x14ac:dyDescent="0.25">
      <c r="A31" s="108" t="s">
        <v>307</v>
      </c>
      <c r="B31" s="108" t="s">
        <v>308</v>
      </c>
      <c r="C31" s="109" t="s">
        <v>310</v>
      </c>
      <c r="D31" s="110" t="s">
        <v>478</v>
      </c>
      <c r="E31" s="183" t="s">
        <v>443</v>
      </c>
      <c r="F31" s="184">
        <v>2</v>
      </c>
      <c r="G31" s="101"/>
      <c r="H31" s="53"/>
      <c r="I31" s="35"/>
      <c r="J31" s="173"/>
    </row>
    <row r="32" spans="1:10" ht="15" customHeight="1" x14ac:dyDescent="0.25">
      <c r="A32" s="108" t="s">
        <v>319</v>
      </c>
      <c r="B32" s="108" t="s">
        <v>17</v>
      </c>
      <c r="C32" s="109" t="s">
        <v>321</v>
      </c>
      <c r="D32" s="114" t="s">
        <v>480</v>
      </c>
      <c r="E32" s="185">
        <v>1.71</v>
      </c>
      <c r="F32" s="186">
        <v>3</v>
      </c>
      <c r="G32" s="172"/>
      <c r="H32" s="53"/>
      <c r="I32" s="35"/>
      <c r="J32" s="173"/>
    </row>
    <row r="33" spans="1:10" ht="15" customHeight="1" x14ac:dyDescent="0.25">
      <c r="A33" s="108" t="s">
        <v>167</v>
      </c>
      <c r="B33" s="108" t="s">
        <v>168</v>
      </c>
      <c r="C33" s="109" t="s">
        <v>170</v>
      </c>
      <c r="D33" s="110" t="s">
        <v>451</v>
      </c>
      <c r="E33" s="183">
        <v>1.7</v>
      </c>
      <c r="F33" s="184">
        <v>3</v>
      </c>
      <c r="G33" s="101"/>
      <c r="H33" s="53"/>
      <c r="I33" s="35"/>
      <c r="J33" s="173"/>
    </row>
    <row r="34" spans="1:10" ht="15" customHeight="1" x14ac:dyDescent="0.25">
      <c r="A34" s="108" t="s">
        <v>276</v>
      </c>
      <c r="B34" s="108" t="s">
        <v>117</v>
      </c>
      <c r="C34" s="120" t="s">
        <v>277</v>
      </c>
      <c r="D34" s="110" t="s">
        <v>474</v>
      </c>
      <c r="E34" s="183">
        <v>1.58</v>
      </c>
      <c r="F34" s="184">
        <v>3</v>
      </c>
      <c r="G34" s="101"/>
      <c r="H34" s="53"/>
      <c r="I34" s="35"/>
      <c r="J34" s="173"/>
    </row>
    <row r="35" spans="1:10" ht="15" customHeight="1" x14ac:dyDescent="0.25">
      <c r="A35" s="108" t="s">
        <v>44</v>
      </c>
      <c r="B35" s="108" t="s">
        <v>45</v>
      </c>
      <c r="C35" s="109" t="s">
        <v>46</v>
      </c>
      <c r="D35" s="114" t="s">
        <v>432</v>
      </c>
      <c r="E35" s="185">
        <v>1.7</v>
      </c>
      <c r="F35" s="186">
        <v>3</v>
      </c>
      <c r="G35" s="172"/>
      <c r="H35" s="53"/>
      <c r="I35" s="35"/>
      <c r="J35" s="173"/>
    </row>
    <row r="36" spans="1:10" ht="15" customHeight="1" x14ac:dyDescent="0.25">
      <c r="A36" s="108" t="s">
        <v>49</v>
      </c>
      <c r="B36" s="108" t="s">
        <v>17</v>
      </c>
      <c r="C36" s="109" t="s">
        <v>51</v>
      </c>
      <c r="D36" s="110" t="s">
        <v>432</v>
      </c>
      <c r="E36" s="183">
        <v>1.63</v>
      </c>
      <c r="F36" s="184">
        <v>3</v>
      </c>
      <c r="G36" s="101"/>
      <c r="H36" s="53"/>
      <c r="I36" s="35"/>
      <c r="J36" s="173"/>
    </row>
    <row r="37" spans="1:10" ht="15" customHeight="1" x14ac:dyDescent="0.25">
      <c r="A37" s="108" t="s">
        <v>64</v>
      </c>
      <c r="B37" s="108" t="s">
        <v>65</v>
      </c>
      <c r="C37" s="109" t="s">
        <v>68</v>
      </c>
      <c r="D37" s="110" t="s">
        <v>432</v>
      </c>
      <c r="E37" s="183">
        <v>1.71</v>
      </c>
      <c r="F37" s="184">
        <v>3</v>
      </c>
      <c r="G37" s="101"/>
      <c r="H37" s="53"/>
      <c r="I37" s="35"/>
      <c r="J37" s="173"/>
    </row>
    <row r="38" spans="1:10" ht="15" customHeight="1" x14ac:dyDescent="0.25">
      <c r="A38" s="108" t="s">
        <v>64</v>
      </c>
      <c r="B38" s="108" t="s">
        <v>28</v>
      </c>
      <c r="C38" s="109" t="s">
        <v>73</v>
      </c>
      <c r="D38" s="110" t="s">
        <v>432</v>
      </c>
      <c r="E38" s="183" t="s">
        <v>443</v>
      </c>
      <c r="F38" s="184">
        <v>3</v>
      </c>
      <c r="G38" s="101"/>
      <c r="H38" s="53"/>
      <c r="I38" s="35"/>
      <c r="J38" s="173"/>
    </row>
    <row r="39" spans="1:10" ht="15" customHeight="1" x14ac:dyDescent="0.25">
      <c r="A39" s="108" t="s">
        <v>76</v>
      </c>
      <c r="B39" s="108" t="s">
        <v>45</v>
      </c>
      <c r="C39" s="109" t="s">
        <v>78</v>
      </c>
      <c r="D39" s="110" t="s">
        <v>432</v>
      </c>
      <c r="E39" s="183">
        <v>1.71</v>
      </c>
      <c r="F39" s="184">
        <v>3</v>
      </c>
      <c r="G39" s="101"/>
      <c r="H39" s="53"/>
      <c r="I39" s="35"/>
      <c r="J39" s="173"/>
    </row>
    <row r="40" spans="1:10" ht="15" customHeight="1" x14ac:dyDescent="0.25">
      <c r="A40" s="108" t="s">
        <v>88</v>
      </c>
      <c r="B40" s="108" t="s">
        <v>89</v>
      </c>
      <c r="C40" s="109" t="s">
        <v>90</v>
      </c>
      <c r="D40" s="110" t="s">
        <v>432</v>
      </c>
      <c r="E40" s="183">
        <v>1.73</v>
      </c>
      <c r="F40" s="184">
        <v>3</v>
      </c>
      <c r="G40" s="101"/>
      <c r="H40" s="53"/>
      <c r="I40" s="35"/>
      <c r="J40" s="173"/>
    </row>
    <row r="41" spans="1:10" ht="15" customHeight="1" x14ac:dyDescent="0.25">
      <c r="A41" s="108" t="s">
        <v>93</v>
      </c>
      <c r="B41" s="116" t="s">
        <v>438</v>
      </c>
      <c r="C41" s="117" t="s">
        <v>95</v>
      </c>
      <c r="D41" s="114" t="s">
        <v>432</v>
      </c>
      <c r="E41" s="185">
        <v>1.76</v>
      </c>
      <c r="F41" s="186">
        <v>3</v>
      </c>
      <c r="G41" s="172"/>
      <c r="H41" s="53"/>
      <c r="I41" s="35"/>
      <c r="J41" s="173"/>
    </row>
    <row r="42" spans="1:10" ht="15" customHeight="1" x14ac:dyDescent="0.25">
      <c r="A42" s="111" t="s">
        <v>116</v>
      </c>
      <c r="B42" s="111" t="s">
        <v>442</v>
      </c>
      <c r="C42" s="118" t="s">
        <v>119</v>
      </c>
      <c r="D42" s="110" t="s">
        <v>432</v>
      </c>
      <c r="E42" s="183">
        <v>1.59</v>
      </c>
      <c r="F42" s="184">
        <v>3</v>
      </c>
      <c r="G42" s="101"/>
      <c r="H42" s="53"/>
      <c r="I42" s="35"/>
      <c r="J42" s="173"/>
    </row>
    <row r="43" spans="1:10" ht="15" customHeight="1" x14ac:dyDescent="0.25">
      <c r="A43" s="108" t="s">
        <v>132</v>
      </c>
      <c r="B43" s="108" t="s">
        <v>82</v>
      </c>
      <c r="C43" s="109" t="s">
        <v>134</v>
      </c>
      <c r="D43" s="110" t="s">
        <v>432</v>
      </c>
      <c r="E43" s="183">
        <v>1.71</v>
      </c>
      <c r="F43" s="184">
        <v>3</v>
      </c>
      <c r="G43" s="101"/>
      <c r="H43" s="53"/>
      <c r="I43" s="35"/>
      <c r="J43" s="173"/>
    </row>
    <row r="44" spans="1:10" ht="15" customHeight="1" x14ac:dyDescent="0.25">
      <c r="A44" s="108" t="s">
        <v>149</v>
      </c>
      <c r="B44" s="108" t="s">
        <v>17</v>
      </c>
      <c r="C44" s="109" t="s">
        <v>151</v>
      </c>
      <c r="D44" s="110" t="s">
        <v>432</v>
      </c>
      <c r="E44" s="183">
        <v>1.71</v>
      </c>
      <c r="F44" s="184">
        <v>3</v>
      </c>
      <c r="G44" s="101"/>
      <c r="H44" s="53"/>
      <c r="I44" s="35"/>
      <c r="J44" s="173"/>
    </row>
    <row r="45" spans="1:10" ht="15" customHeight="1" x14ac:dyDescent="0.25">
      <c r="A45" s="108" t="s">
        <v>154</v>
      </c>
      <c r="B45" s="108" t="s">
        <v>82</v>
      </c>
      <c r="C45" s="109" t="s">
        <v>156</v>
      </c>
      <c r="D45" s="110" t="s">
        <v>432</v>
      </c>
      <c r="E45" s="183">
        <v>1.61</v>
      </c>
      <c r="F45" s="184">
        <v>3</v>
      </c>
      <c r="G45" s="101"/>
      <c r="H45" s="53"/>
      <c r="I45" s="35"/>
      <c r="J45" s="173"/>
    </row>
    <row r="46" spans="1:10" ht="15" customHeight="1" x14ac:dyDescent="0.25">
      <c r="A46" s="108" t="s">
        <v>186</v>
      </c>
      <c r="B46" s="108" t="s">
        <v>187</v>
      </c>
      <c r="C46" s="109" t="s">
        <v>189</v>
      </c>
      <c r="D46" s="110" t="s">
        <v>432</v>
      </c>
      <c r="E46" s="183">
        <v>1.71</v>
      </c>
      <c r="F46" s="184">
        <v>3</v>
      </c>
      <c r="G46" s="101"/>
      <c r="H46" s="53"/>
      <c r="I46" s="35"/>
      <c r="J46" s="173"/>
    </row>
    <row r="47" spans="1:10" ht="15" customHeight="1" x14ac:dyDescent="0.25">
      <c r="A47" s="108" t="s">
        <v>263</v>
      </c>
      <c r="B47" s="108" t="s">
        <v>45</v>
      </c>
      <c r="C47" s="109" t="s">
        <v>264</v>
      </c>
      <c r="D47" s="110" t="s">
        <v>432</v>
      </c>
      <c r="E47" s="183">
        <v>1.68</v>
      </c>
      <c r="F47" s="184">
        <v>3</v>
      </c>
      <c r="G47" s="101"/>
      <c r="H47" s="53"/>
      <c r="I47" s="35"/>
      <c r="J47" s="173"/>
    </row>
    <row r="48" spans="1:10" ht="15" customHeight="1" x14ac:dyDescent="0.25">
      <c r="A48" s="108" t="s">
        <v>271</v>
      </c>
      <c r="B48" s="108" t="s">
        <v>117</v>
      </c>
      <c r="C48" s="109" t="s">
        <v>273</v>
      </c>
      <c r="D48" s="110" t="s">
        <v>432</v>
      </c>
      <c r="E48" s="183">
        <v>1.62</v>
      </c>
      <c r="F48" s="184">
        <v>3</v>
      </c>
      <c r="G48" s="101"/>
      <c r="H48" s="53"/>
      <c r="I48" s="35"/>
      <c r="J48" s="173"/>
    </row>
    <row r="49" spans="1:10" ht="15" customHeight="1" x14ac:dyDescent="0.25">
      <c r="A49" s="108" t="s">
        <v>291</v>
      </c>
      <c r="B49" s="108" t="s">
        <v>17</v>
      </c>
      <c r="C49" s="109" t="s">
        <v>292</v>
      </c>
      <c r="D49" s="110" t="s">
        <v>432</v>
      </c>
      <c r="E49" s="183">
        <v>1.6</v>
      </c>
      <c r="F49" s="184">
        <v>3</v>
      </c>
      <c r="G49" s="101"/>
      <c r="H49" s="53"/>
      <c r="I49" s="35"/>
      <c r="J49" s="173"/>
    </row>
    <row r="50" spans="1:10" ht="15" customHeight="1" x14ac:dyDescent="0.25">
      <c r="A50" s="108" t="s">
        <v>303</v>
      </c>
      <c r="B50" s="108" t="s">
        <v>28</v>
      </c>
      <c r="C50" s="109" t="s">
        <v>305</v>
      </c>
      <c r="D50" s="110" t="s">
        <v>432</v>
      </c>
      <c r="E50" s="183">
        <v>1.67</v>
      </c>
      <c r="F50" s="184">
        <v>3</v>
      </c>
      <c r="G50" s="101"/>
      <c r="H50" s="53"/>
      <c r="I50" s="35"/>
      <c r="J50" s="173"/>
    </row>
    <row r="51" spans="1:10" ht="15" customHeight="1" x14ac:dyDescent="0.25">
      <c r="A51" s="122" t="s">
        <v>328</v>
      </c>
      <c r="B51" s="122" t="s">
        <v>17</v>
      </c>
      <c r="C51" s="120" t="s">
        <v>330</v>
      </c>
      <c r="D51" s="114" t="s">
        <v>432</v>
      </c>
      <c r="E51" s="185">
        <v>1.63</v>
      </c>
      <c r="F51" s="186">
        <v>3</v>
      </c>
      <c r="G51" s="172"/>
      <c r="H51" s="53"/>
      <c r="I51" s="35"/>
      <c r="J51" s="173"/>
    </row>
    <row r="52" spans="1:10" ht="15" customHeight="1" x14ac:dyDescent="0.25">
      <c r="A52" s="122" t="s">
        <v>332</v>
      </c>
      <c r="B52" s="122" t="s">
        <v>82</v>
      </c>
      <c r="C52" s="120" t="s">
        <v>335</v>
      </c>
      <c r="D52" s="114" t="s">
        <v>432</v>
      </c>
      <c r="E52" s="185">
        <v>1.64</v>
      </c>
      <c r="F52" s="186">
        <v>3</v>
      </c>
      <c r="G52" s="172"/>
      <c r="H52" s="53"/>
      <c r="I52" s="35"/>
      <c r="J52" s="173"/>
    </row>
    <row r="53" spans="1:10" ht="15" customHeight="1" x14ac:dyDescent="0.25">
      <c r="A53" s="122" t="s">
        <v>344</v>
      </c>
      <c r="B53" s="122" t="s">
        <v>164</v>
      </c>
      <c r="C53" s="120" t="s">
        <v>346</v>
      </c>
      <c r="D53" s="114" t="s">
        <v>432</v>
      </c>
      <c r="E53" s="185">
        <v>1.58</v>
      </c>
      <c r="F53" s="186">
        <v>3</v>
      </c>
      <c r="G53" s="172"/>
      <c r="H53" s="53"/>
      <c r="I53" s="35"/>
      <c r="J53" s="173"/>
    </row>
    <row r="54" spans="1:10" ht="15" customHeight="1" x14ac:dyDescent="0.25">
      <c r="A54" s="108" t="s">
        <v>196</v>
      </c>
      <c r="B54" s="108" t="s">
        <v>122</v>
      </c>
      <c r="C54" s="109" t="s">
        <v>198</v>
      </c>
      <c r="D54" s="110" t="s">
        <v>457</v>
      </c>
      <c r="E54" s="183">
        <v>1.74</v>
      </c>
      <c r="F54" s="184">
        <v>3</v>
      </c>
      <c r="G54" s="101"/>
      <c r="H54" s="53"/>
      <c r="I54" s="35"/>
      <c r="J54" s="173"/>
    </row>
    <row r="55" spans="1:10" ht="15" customHeight="1" x14ac:dyDescent="0.25">
      <c r="A55" s="108" t="s">
        <v>202</v>
      </c>
      <c r="B55" s="108" t="s">
        <v>45</v>
      </c>
      <c r="C55" s="109" t="s">
        <v>204</v>
      </c>
      <c r="D55" s="110" t="s">
        <v>457</v>
      </c>
      <c r="E55" s="183">
        <v>1.58</v>
      </c>
      <c r="F55" s="184">
        <v>3</v>
      </c>
      <c r="G55" s="101"/>
      <c r="H55" s="53"/>
      <c r="I55" s="35"/>
      <c r="J55" s="173"/>
    </row>
    <row r="56" spans="1:10" ht="15" customHeight="1" x14ac:dyDescent="0.25">
      <c r="A56" s="108" t="s">
        <v>224</v>
      </c>
      <c r="B56" s="108" t="s">
        <v>164</v>
      </c>
      <c r="C56" s="120" t="s">
        <v>225</v>
      </c>
      <c r="D56" s="110" t="s">
        <v>463</v>
      </c>
      <c r="E56" s="183">
        <v>1.65</v>
      </c>
      <c r="F56" s="184">
        <v>3</v>
      </c>
      <c r="G56" s="101"/>
      <c r="H56" s="53"/>
      <c r="I56" s="35"/>
      <c r="J56" s="173"/>
    </row>
    <row r="57" spans="1:10" ht="15" customHeight="1" x14ac:dyDescent="0.25">
      <c r="A57" s="108" t="s">
        <v>144</v>
      </c>
      <c r="B57" s="108" t="s">
        <v>17</v>
      </c>
      <c r="C57" s="109" t="s">
        <v>146</v>
      </c>
      <c r="D57" s="110" t="s">
        <v>446</v>
      </c>
      <c r="E57" s="183">
        <v>1.71</v>
      </c>
      <c r="F57" s="184">
        <v>3</v>
      </c>
      <c r="G57" s="101"/>
      <c r="H57" s="53"/>
      <c r="I57" s="35"/>
      <c r="J57" s="173"/>
    </row>
    <row r="58" spans="1:10" ht="15" customHeight="1" x14ac:dyDescent="0.25">
      <c r="A58" s="108" t="s">
        <v>254</v>
      </c>
      <c r="B58" s="108" t="s">
        <v>255</v>
      </c>
      <c r="C58" s="109" t="s">
        <v>257</v>
      </c>
      <c r="D58" s="110" t="s">
        <v>446</v>
      </c>
      <c r="E58" s="183">
        <v>1.7</v>
      </c>
      <c r="F58" s="184">
        <v>3</v>
      </c>
      <c r="G58" s="101"/>
      <c r="H58" s="53"/>
      <c r="I58" s="35"/>
      <c r="J58" s="173"/>
    </row>
    <row r="59" spans="1:10" ht="15" customHeight="1" x14ac:dyDescent="0.25">
      <c r="A59" s="108" t="s">
        <v>254</v>
      </c>
      <c r="B59" s="108" t="s">
        <v>176</v>
      </c>
      <c r="C59" s="109" t="s">
        <v>260</v>
      </c>
      <c r="D59" s="110" t="s">
        <v>446</v>
      </c>
      <c r="E59" s="183">
        <v>1.71</v>
      </c>
      <c r="F59" s="184">
        <v>3</v>
      </c>
      <c r="G59" s="101"/>
      <c r="H59" s="53"/>
      <c r="I59" s="35"/>
      <c r="J59" s="173"/>
    </row>
    <row r="60" spans="1:10" ht="15" customHeight="1" x14ac:dyDescent="0.25">
      <c r="A60" s="108" t="s">
        <v>243</v>
      </c>
      <c r="B60" s="108" t="s">
        <v>45</v>
      </c>
      <c r="C60" s="109" t="s">
        <v>245</v>
      </c>
      <c r="D60" s="110" t="s">
        <v>469</v>
      </c>
      <c r="E60" s="183">
        <v>1.57</v>
      </c>
      <c r="F60" s="184">
        <v>3</v>
      </c>
      <c r="G60" s="101"/>
      <c r="H60" s="53"/>
      <c r="I60" s="35"/>
      <c r="J60" s="173"/>
    </row>
    <row r="61" spans="1:10" ht="15" customHeight="1" x14ac:dyDescent="0.25">
      <c r="A61" s="111" t="s">
        <v>103</v>
      </c>
      <c r="B61" s="111" t="s">
        <v>440</v>
      </c>
      <c r="C61" s="120" t="s">
        <v>110</v>
      </c>
      <c r="D61" s="114" t="s">
        <v>441</v>
      </c>
      <c r="E61" s="185">
        <v>1.6</v>
      </c>
      <c r="F61" s="186">
        <v>3</v>
      </c>
      <c r="G61" s="172"/>
      <c r="H61" s="53"/>
      <c r="I61" s="35"/>
      <c r="J61" s="173"/>
    </row>
    <row r="62" spans="1:10" ht="15" customHeight="1" x14ac:dyDescent="0.25">
      <c r="A62" s="108" t="s">
        <v>137</v>
      </c>
      <c r="B62" s="108" t="s">
        <v>138</v>
      </c>
      <c r="C62" s="109" t="s">
        <v>140</v>
      </c>
      <c r="D62" s="110" t="s">
        <v>441</v>
      </c>
      <c r="E62" s="183">
        <v>1.7</v>
      </c>
      <c r="F62" s="184">
        <v>3</v>
      </c>
      <c r="G62" s="101"/>
      <c r="H62" s="53"/>
      <c r="I62" s="35"/>
      <c r="J62" s="173"/>
    </row>
    <row r="63" spans="1:10" ht="15" customHeight="1" x14ac:dyDescent="0.25">
      <c r="A63" s="108" t="s">
        <v>34</v>
      </c>
      <c r="B63" s="108" t="s">
        <v>434</v>
      </c>
      <c r="C63" s="109" t="s">
        <v>36</v>
      </c>
      <c r="D63" s="114" t="s">
        <v>435</v>
      </c>
      <c r="E63" s="185">
        <v>1.63</v>
      </c>
      <c r="F63" s="186">
        <v>3</v>
      </c>
      <c r="G63" s="172"/>
      <c r="H63" s="53"/>
      <c r="I63" s="35"/>
      <c r="J63" s="173"/>
    </row>
    <row r="64" spans="1:10" ht="15" customHeight="1" x14ac:dyDescent="0.25">
      <c r="A64" s="108" t="s">
        <v>127</v>
      </c>
      <c r="B64" s="108" t="s">
        <v>117</v>
      </c>
      <c r="C64" s="109" t="s">
        <v>129</v>
      </c>
      <c r="D64" s="110" t="s">
        <v>444</v>
      </c>
      <c r="E64" s="183">
        <v>1.64</v>
      </c>
      <c r="F64" s="184">
        <v>3</v>
      </c>
      <c r="G64" s="101"/>
      <c r="H64" s="53"/>
      <c r="I64" s="35"/>
      <c r="J64" s="173"/>
    </row>
    <row r="65" spans="1:10" ht="15" customHeight="1" x14ac:dyDescent="0.25">
      <c r="A65" s="122" t="s">
        <v>252</v>
      </c>
      <c r="B65" s="108" t="s">
        <v>82</v>
      </c>
      <c r="C65" s="109" t="s">
        <v>253</v>
      </c>
      <c r="D65" s="110" t="s">
        <v>472</v>
      </c>
      <c r="E65" s="183">
        <v>1.66</v>
      </c>
      <c r="F65" s="184">
        <v>3</v>
      </c>
      <c r="G65" s="101"/>
      <c r="H65" s="53"/>
      <c r="I65" s="35"/>
      <c r="J65" s="173"/>
    </row>
    <row r="66" spans="1:10" ht="15" customHeight="1" x14ac:dyDescent="0.25">
      <c r="A66" s="108" t="s">
        <v>227</v>
      </c>
      <c r="B66" s="108" t="s">
        <v>117</v>
      </c>
      <c r="C66" s="109" t="s">
        <v>229</v>
      </c>
      <c r="D66" s="110" t="s">
        <v>465</v>
      </c>
      <c r="E66" s="183">
        <v>1.72</v>
      </c>
      <c r="F66" s="184">
        <v>3</v>
      </c>
      <c r="G66" s="101"/>
      <c r="H66" s="53"/>
      <c r="I66" s="35"/>
      <c r="J66" s="173"/>
    </row>
    <row r="67" spans="1:10" ht="15" customHeight="1" x14ac:dyDescent="0.25">
      <c r="A67" s="108" t="s">
        <v>116</v>
      </c>
      <c r="B67" s="108" t="s">
        <v>122</v>
      </c>
      <c r="C67" s="109" t="s">
        <v>124</v>
      </c>
      <c r="D67" s="110" t="s">
        <v>443</v>
      </c>
      <c r="E67" s="183">
        <v>1.75</v>
      </c>
      <c r="F67" s="184">
        <v>3</v>
      </c>
      <c r="G67" s="101"/>
      <c r="H67" s="53"/>
      <c r="I67" s="35"/>
      <c r="J67" s="173"/>
    </row>
    <row r="68" spans="1:10" ht="15" customHeight="1" x14ac:dyDescent="0.25">
      <c r="A68" s="108" t="s">
        <v>279</v>
      </c>
      <c r="B68" s="108" t="s">
        <v>176</v>
      </c>
      <c r="C68" s="109" t="s">
        <v>281</v>
      </c>
      <c r="D68" s="114" t="s">
        <v>475</v>
      </c>
      <c r="E68" s="185">
        <v>1.63</v>
      </c>
      <c r="F68" s="186">
        <v>3</v>
      </c>
      <c r="G68" s="172"/>
      <c r="H68" s="53"/>
      <c r="I68" s="35"/>
      <c r="J68" s="173"/>
    </row>
    <row r="69" spans="1:10" ht="15" customHeight="1" x14ac:dyDescent="0.25">
      <c r="A69" s="108" t="s">
        <v>167</v>
      </c>
      <c r="B69" s="108" t="s">
        <v>28</v>
      </c>
      <c r="C69" s="109" t="s">
        <v>174</v>
      </c>
      <c r="D69" s="114" t="s">
        <v>452</v>
      </c>
      <c r="E69" s="185">
        <v>1.6</v>
      </c>
      <c r="F69" s="186">
        <v>3</v>
      </c>
      <c r="G69" s="172"/>
      <c r="H69" s="53"/>
      <c r="I69" s="35"/>
      <c r="J69" s="173"/>
    </row>
    <row r="70" spans="1:10" ht="15" customHeight="1" x14ac:dyDescent="0.25">
      <c r="A70" s="108" t="s">
        <v>247</v>
      </c>
      <c r="B70" s="108" t="s">
        <v>248</v>
      </c>
      <c r="C70" s="109" t="s">
        <v>250</v>
      </c>
      <c r="D70" s="110" t="s">
        <v>470</v>
      </c>
      <c r="E70" s="183">
        <v>1.62</v>
      </c>
      <c r="F70" s="184">
        <v>3</v>
      </c>
      <c r="G70" s="101"/>
      <c r="H70" s="53"/>
      <c r="I70" s="35"/>
      <c r="J70" s="173"/>
    </row>
    <row r="71" spans="1:10" ht="15" customHeight="1" x14ac:dyDescent="0.25">
      <c r="A71" s="122" t="s">
        <v>232</v>
      </c>
      <c r="B71" s="122" t="s">
        <v>82</v>
      </c>
      <c r="C71" s="120" t="s">
        <v>235</v>
      </c>
      <c r="D71" s="114" t="s">
        <v>467</v>
      </c>
      <c r="E71" s="185">
        <v>1.71</v>
      </c>
      <c r="F71" s="186">
        <v>3</v>
      </c>
      <c r="G71" s="172"/>
      <c r="H71" s="53"/>
      <c r="I71" s="35"/>
      <c r="J71" s="173"/>
    </row>
    <row r="72" spans="1:10" ht="15" customHeight="1" x14ac:dyDescent="0.25">
      <c r="A72" s="108" t="s">
        <v>55</v>
      </c>
      <c r="B72" s="108" t="s">
        <v>436</v>
      </c>
      <c r="C72" s="109" t="s">
        <v>59</v>
      </c>
      <c r="D72" s="110" t="s">
        <v>437</v>
      </c>
      <c r="E72" s="183">
        <v>1.65</v>
      </c>
      <c r="F72" s="184">
        <v>5</v>
      </c>
      <c r="G72" s="101"/>
      <c r="H72" s="53"/>
      <c r="I72" s="35"/>
      <c r="J72" s="173"/>
    </row>
    <row r="73" spans="1:10" ht="15" customHeight="1" x14ac:dyDescent="0.25">
      <c r="A73" s="108" t="s">
        <v>314</v>
      </c>
      <c r="B73" s="108" t="s">
        <v>28</v>
      </c>
      <c r="C73" s="120" t="s">
        <v>316</v>
      </c>
      <c r="D73" s="110" t="s">
        <v>479</v>
      </c>
      <c r="E73" s="183" t="s">
        <v>443</v>
      </c>
      <c r="F73" s="184" t="s">
        <v>443</v>
      </c>
      <c r="G73" s="101"/>
      <c r="H73" s="53"/>
      <c r="I73" s="35"/>
      <c r="J73" s="173"/>
    </row>
    <row r="74" spans="1:10" ht="15" customHeight="1" x14ac:dyDescent="0.25"/>
    <row r="75" spans="1:10" ht="15" customHeight="1" x14ac:dyDescent="0.25">
      <c r="A75" s="47" t="s">
        <v>377</v>
      </c>
    </row>
    <row r="76" spans="1:10" x14ac:dyDescent="0.25">
      <c r="A76" s="48" t="s">
        <v>379</v>
      </c>
    </row>
    <row r="77" spans="1:10" s="35" customFormat="1" x14ac:dyDescent="0.25">
      <c r="A77" s="36" t="s">
        <v>607</v>
      </c>
      <c r="E77" s="53"/>
      <c r="F77" s="5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3"/>
  <sheetViews>
    <sheetView tabSelected="1" topLeftCell="A117" workbookViewId="0">
      <selection activeCell="G133" sqref="G133:I133"/>
    </sheetView>
  </sheetViews>
  <sheetFormatPr baseColWidth="10" defaultRowHeight="15" x14ac:dyDescent="0.25"/>
  <cols>
    <col min="1" max="1" width="20.5703125" customWidth="1"/>
    <col min="2" max="2" width="25.5703125" customWidth="1"/>
    <col min="3" max="3" width="12.7109375" customWidth="1"/>
    <col min="4" max="4" width="21.7109375" customWidth="1"/>
    <col min="5" max="5" width="17.28515625" customWidth="1"/>
    <col min="6" max="6" width="12.7109375" customWidth="1"/>
    <col min="7" max="7" width="12.7109375" style="35" customWidth="1"/>
    <col min="8" max="8" width="26.140625" customWidth="1"/>
    <col min="9" max="9" width="14" customWidth="1"/>
  </cols>
  <sheetData>
    <row r="1" spans="1:22" s="35" customFormat="1" ht="18.75" x14ac:dyDescent="0.3">
      <c r="A1" s="41" t="s">
        <v>582</v>
      </c>
      <c r="B1" s="42"/>
      <c r="C1" s="42"/>
      <c r="D1" s="42"/>
      <c r="E1" s="52"/>
      <c r="F1" s="52"/>
      <c r="G1" s="52"/>
      <c r="H1" s="52"/>
      <c r="I1" s="42"/>
      <c r="J1" s="42"/>
      <c r="K1" s="42"/>
      <c r="L1" s="42"/>
      <c r="M1" s="42"/>
      <c r="N1" s="42"/>
      <c r="O1" s="42"/>
      <c r="P1" s="42"/>
      <c r="Q1" s="42"/>
      <c r="R1" s="42"/>
      <c r="S1" s="42"/>
      <c r="T1" s="42"/>
      <c r="U1" s="42"/>
      <c r="V1" s="42"/>
    </row>
    <row r="3" spans="1:22" ht="15" customHeight="1" x14ac:dyDescent="0.25">
      <c r="A3" s="104" t="s">
        <v>0</v>
      </c>
      <c r="B3" s="104" t="s">
        <v>1</v>
      </c>
      <c r="C3" s="105" t="s">
        <v>8</v>
      </c>
      <c r="D3" s="106" t="s">
        <v>430</v>
      </c>
      <c r="E3" s="107" t="s">
        <v>585</v>
      </c>
      <c r="F3" s="182" t="s">
        <v>586</v>
      </c>
      <c r="G3" s="130"/>
      <c r="H3" s="62" t="s">
        <v>430</v>
      </c>
      <c r="I3" s="200" t="s">
        <v>394</v>
      </c>
      <c r="J3" s="200" t="s">
        <v>599</v>
      </c>
    </row>
    <row r="4" spans="1:22" ht="15" customHeight="1" x14ac:dyDescent="0.25">
      <c r="A4" s="108" t="s">
        <v>158</v>
      </c>
      <c r="B4" s="108" t="s">
        <v>448</v>
      </c>
      <c r="C4" s="120" t="s">
        <v>160</v>
      </c>
      <c r="D4" s="110" t="s">
        <v>449</v>
      </c>
      <c r="E4" s="183">
        <v>1.67</v>
      </c>
      <c r="F4" s="184">
        <v>2</v>
      </c>
      <c r="G4" s="101"/>
      <c r="H4" s="146" t="s">
        <v>432</v>
      </c>
      <c r="I4" s="190">
        <v>44</v>
      </c>
      <c r="J4" s="201" t="s">
        <v>600</v>
      </c>
    </row>
    <row r="5" spans="1:22" ht="15" customHeight="1" x14ac:dyDescent="0.25">
      <c r="A5" s="108" t="s">
        <v>314</v>
      </c>
      <c r="B5" s="108" t="s">
        <v>28</v>
      </c>
      <c r="C5" s="120" t="s">
        <v>316</v>
      </c>
      <c r="D5" s="110" t="s">
        <v>479</v>
      </c>
      <c r="E5" s="183" t="s">
        <v>443</v>
      </c>
      <c r="F5" s="184" t="s">
        <v>443</v>
      </c>
      <c r="G5" s="101"/>
      <c r="H5" s="147" t="s">
        <v>441</v>
      </c>
      <c r="I5" s="191">
        <v>2</v>
      </c>
      <c r="J5" s="202" t="s">
        <v>601</v>
      </c>
    </row>
    <row r="6" spans="1:22" ht="15" customHeight="1" x14ac:dyDescent="0.25">
      <c r="A6" s="108" t="s">
        <v>319</v>
      </c>
      <c r="B6" s="108" t="s">
        <v>17</v>
      </c>
      <c r="C6" s="109" t="s">
        <v>321</v>
      </c>
      <c r="D6" s="114" t="s">
        <v>480</v>
      </c>
      <c r="E6" s="185">
        <v>1.71</v>
      </c>
      <c r="F6" s="186">
        <v>3</v>
      </c>
      <c r="G6" s="172"/>
      <c r="H6" s="192" t="s">
        <v>435</v>
      </c>
      <c r="I6" s="193">
        <v>1</v>
      </c>
      <c r="J6" s="203">
        <v>0.67</v>
      </c>
    </row>
    <row r="7" spans="1:22" ht="15" customHeight="1" x14ac:dyDescent="0.25">
      <c r="A7" s="108" t="s">
        <v>167</v>
      </c>
      <c r="B7" s="108" t="s">
        <v>168</v>
      </c>
      <c r="C7" s="109" t="s">
        <v>170</v>
      </c>
      <c r="D7" s="110" t="s">
        <v>451</v>
      </c>
      <c r="E7" s="183">
        <v>1.7</v>
      </c>
      <c r="F7" s="184">
        <v>3</v>
      </c>
      <c r="G7" s="101"/>
      <c r="H7" s="146" t="s">
        <v>479</v>
      </c>
      <c r="I7" s="190">
        <v>1</v>
      </c>
      <c r="J7" s="201" t="s">
        <v>602</v>
      </c>
    </row>
    <row r="8" spans="1:22" ht="15" customHeight="1" x14ac:dyDescent="0.25">
      <c r="A8" s="108" t="s">
        <v>276</v>
      </c>
      <c r="B8" s="108" t="s">
        <v>117</v>
      </c>
      <c r="C8" s="120" t="s">
        <v>277</v>
      </c>
      <c r="D8" s="110" t="s">
        <v>474</v>
      </c>
      <c r="E8" s="183">
        <v>1.58</v>
      </c>
      <c r="F8" s="184">
        <v>3</v>
      </c>
      <c r="G8" s="101"/>
      <c r="H8" s="147" t="s">
        <v>457</v>
      </c>
      <c r="I8" s="191">
        <v>2</v>
      </c>
      <c r="J8" s="202" t="s">
        <v>603</v>
      </c>
    </row>
    <row r="9" spans="1:22" ht="15" customHeight="1" x14ac:dyDescent="0.25">
      <c r="A9" s="108" t="s">
        <v>16</v>
      </c>
      <c r="B9" s="108" t="s">
        <v>17</v>
      </c>
      <c r="C9" s="109" t="s">
        <v>22</v>
      </c>
      <c r="D9" s="110" t="s">
        <v>432</v>
      </c>
      <c r="E9" s="183">
        <v>1.56</v>
      </c>
      <c r="F9" s="184">
        <v>1</v>
      </c>
      <c r="G9" s="101"/>
      <c r="H9" s="147" t="s">
        <v>472</v>
      </c>
      <c r="I9" s="191">
        <v>1</v>
      </c>
      <c r="J9" s="202" t="s">
        <v>604</v>
      </c>
    </row>
    <row r="10" spans="1:22" ht="15" customHeight="1" x14ac:dyDescent="0.25">
      <c r="A10" s="108" t="s">
        <v>27</v>
      </c>
      <c r="B10" s="108" t="s">
        <v>28</v>
      </c>
      <c r="C10" s="109" t="s">
        <v>30</v>
      </c>
      <c r="D10" s="110" t="s">
        <v>432</v>
      </c>
      <c r="E10" s="183">
        <v>1.66</v>
      </c>
      <c r="F10" s="184">
        <v>1</v>
      </c>
      <c r="G10" s="101"/>
      <c r="H10" s="147" t="s">
        <v>449</v>
      </c>
      <c r="I10" s="191">
        <v>1</v>
      </c>
      <c r="J10" s="204">
        <v>0.24</v>
      </c>
    </row>
    <row r="11" spans="1:22" ht="15" customHeight="1" x14ac:dyDescent="0.25">
      <c r="A11" s="108" t="s">
        <v>39</v>
      </c>
      <c r="B11" s="108" t="s">
        <v>40</v>
      </c>
      <c r="C11" s="109" t="s">
        <v>42</v>
      </c>
      <c r="D11" s="110" t="s">
        <v>432</v>
      </c>
      <c r="E11" s="183">
        <v>1.66</v>
      </c>
      <c r="F11" s="184">
        <v>1</v>
      </c>
      <c r="G11" s="101"/>
      <c r="H11" s="147" t="s">
        <v>465</v>
      </c>
      <c r="I11" s="191">
        <v>1</v>
      </c>
      <c r="J11" s="202"/>
    </row>
    <row r="12" spans="1:22" ht="15" customHeight="1" x14ac:dyDescent="0.25">
      <c r="A12" s="108" t="s">
        <v>44</v>
      </c>
      <c r="B12" s="108" t="s">
        <v>45</v>
      </c>
      <c r="C12" s="109" t="s">
        <v>46</v>
      </c>
      <c r="D12" s="114" t="s">
        <v>432</v>
      </c>
      <c r="E12" s="185">
        <v>1.7</v>
      </c>
      <c r="F12" s="186">
        <v>3</v>
      </c>
      <c r="G12" s="172"/>
      <c r="H12" s="147" t="s">
        <v>444</v>
      </c>
      <c r="I12" s="191">
        <v>1</v>
      </c>
      <c r="J12" s="202"/>
    </row>
    <row r="13" spans="1:22" ht="15" customHeight="1" x14ac:dyDescent="0.25">
      <c r="A13" s="108" t="s">
        <v>49</v>
      </c>
      <c r="B13" s="108" t="s">
        <v>17</v>
      </c>
      <c r="C13" s="109" t="s">
        <v>51</v>
      </c>
      <c r="D13" s="110" t="s">
        <v>432</v>
      </c>
      <c r="E13" s="183">
        <v>1.63</v>
      </c>
      <c r="F13" s="184">
        <v>3</v>
      </c>
      <c r="G13" s="101"/>
      <c r="H13" s="147" t="s">
        <v>470</v>
      </c>
      <c r="I13" s="191">
        <v>1</v>
      </c>
      <c r="J13" s="202"/>
    </row>
    <row r="14" spans="1:22" ht="15" customHeight="1" x14ac:dyDescent="0.25">
      <c r="A14" s="108" t="s">
        <v>64</v>
      </c>
      <c r="B14" s="108" t="s">
        <v>65</v>
      </c>
      <c r="C14" s="109" t="s">
        <v>68</v>
      </c>
      <c r="D14" s="110" t="s">
        <v>432</v>
      </c>
      <c r="E14" s="183">
        <v>1.71</v>
      </c>
      <c r="F14" s="184">
        <v>3</v>
      </c>
      <c r="G14" s="101"/>
      <c r="H14" s="194" t="s">
        <v>452</v>
      </c>
      <c r="I14" s="191">
        <v>2</v>
      </c>
      <c r="J14" s="202"/>
    </row>
    <row r="15" spans="1:22" ht="15" customHeight="1" x14ac:dyDescent="0.25">
      <c r="A15" s="108" t="s">
        <v>64</v>
      </c>
      <c r="B15" s="108" t="s">
        <v>28</v>
      </c>
      <c r="C15" s="109" t="s">
        <v>73</v>
      </c>
      <c r="D15" s="110" t="s">
        <v>432</v>
      </c>
      <c r="E15" s="183" t="s">
        <v>443</v>
      </c>
      <c r="F15" s="184">
        <v>3</v>
      </c>
      <c r="G15" s="101"/>
      <c r="H15" s="147" t="s">
        <v>474</v>
      </c>
      <c r="I15" s="191">
        <v>1</v>
      </c>
      <c r="J15" s="202"/>
    </row>
    <row r="16" spans="1:22" ht="15" customHeight="1" x14ac:dyDescent="0.25">
      <c r="A16" s="108" t="s">
        <v>76</v>
      </c>
      <c r="B16" s="108" t="s">
        <v>45</v>
      </c>
      <c r="C16" s="109" t="s">
        <v>78</v>
      </c>
      <c r="D16" s="110" t="s">
        <v>432</v>
      </c>
      <c r="E16" s="183">
        <v>1.71</v>
      </c>
      <c r="F16" s="184">
        <v>3</v>
      </c>
      <c r="G16" s="101"/>
      <c r="H16" s="147" t="s">
        <v>469</v>
      </c>
      <c r="I16" s="191">
        <v>4</v>
      </c>
      <c r="J16" s="202"/>
    </row>
    <row r="17" spans="1:10" ht="15" customHeight="1" x14ac:dyDescent="0.25">
      <c r="A17" s="108" t="s">
        <v>81</v>
      </c>
      <c r="B17" s="108" t="s">
        <v>82</v>
      </c>
      <c r="C17" s="115" t="s">
        <v>949</v>
      </c>
      <c r="D17" s="110" t="s">
        <v>432</v>
      </c>
      <c r="E17" s="183">
        <v>1.64</v>
      </c>
      <c r="F17" s="184">
        <v>2</v>
      </c>
      <c r="G17" s="101"/>
      <c r="H17" s="147" t="s">
        <v>437</v>
      </c>
      <c r="I17" s="191">
        <v>1</v>
      </c>
      <c r="J17" s="202"/>
    </row>
    <row r="18" spans="1:10" ht="15" customHeight="1" x14ac:dyDescent="0.25">
      <c r="A18" s="108" t="s">
        <v>88</v>
      </c>
      <c r="B18" s="108" t="s">
        <v>89</v>
      </c>
      <c r="C18" s="109" t="s">
        <v>90</v>
      </c>
      <c r="D18" s="110" t="s">
        <v>432</v>
      </c>
      <c r="E18" s="183">
        <v>1.73</v>
      </c>
      <c r="F18" s="184">
        <v>3</v>
      </c>
      <c r="G18" s="101"/>
      <c r="H18" s="148" t="s">
        <v>455</v>
      </c>
      <c r="I18" s="193">
        <v>1</v>
      </c>
      <c r="J18" s="205"/>
    </row>
    <row r="19" spans="1:10" ht="15" customHeight="1" x14ac:dyDescent="0.25">
      <c r="A19" s="108" t="s">
        <v>93</v>
      </c>
      <c r="B19" s="116" t="s">
        <v>438</v>
      </c>
      <c r="C19" s="117" t="s">
        <v>95</v>
      </c>
      <c r="D19" s="114" t="s">
        <v>432</v>
      </c>
      <c r="E19" s="185">
        <v>1.76</v>
      </c>
      <c r="F19" s="186">
        <v>3</v>
      </c>
      <c r="G19" s="172"/>
      <c r="H19" s="146" t="s">
        <v>451</v>
      </c>
      <c r="I19" s="190">
        <v>1</v>
      </c>
      <c r="J19" s="201" t="s">
        <v>605</v>
      </c>
    </row>
    <row r="20" spans="1:10" ht="15" customHeight="1" x14ac:dyDescent="0.25">
      <c r="A20" s="108" t="s">
        <v>98</v>
      </c>
      <c r="B20" s="108" t="s">
        <v>28</v>
      </c>
      <c r="C20" s="109" t="s">
        <v>100</v>
      </c>
      <c r="D20" s="114" t="s">
        <v>432</v>
      </c>
      <c r="E20" s="183">
        <v>1.67</v>
      </c>
      <c r="F20" s="184">
        <v>2</v>
      </c>
      <c r="G20" s="101"/>
      <c r="H20" s="194" t="s">
        <v>480</v>
      </c>
      <c r="I20" s="191">
        <v>1</v>
      </c>
      <c r="J20" s="202" t="s">
        <v>606</v>
      </c>
    </row>
    <row r="21" spans="1:10" ht="15" customHeight="1" x14ac:dyDescent="0.25">
      <c r="A21" s="111" t="s">
        <v>103</v>
      </c>
      <c r="B21" s="111" t="s">
        <v>439</v>
      </c>
      <c r="C21" s="118" t="s">
        <v>104</v>
      </c>
      <c r="D21" s="119" t="s">
        <v>432</v>
      </c>
      <c r="E21" s="183">
        <v>1.65</v>
      </c>
      <c r="F21" s="187">
        <v>2</v>
      </c>
      <c r="G21" s="174"/>
      <c r="H21" s="194" t="s">
        <v>467</v>
      </c>
      <c r="I21" s="191">
        <v>1</v>
      </c>
      <c r="J21" s="204">
        <v>7.0000000000000007E-2</v>
      </c>
    </row>
    <row r="22" spans="1:10" ht="15" customHeight="1" x14ac:dyDescent="0.25">
      <c r="A22" s="111" t="s">
        <v>116</v>
      </c>
      <c r="B22" s="111" t="s">
        <v>442</v>
      </c>
      <c r="C22" s="118" t="s">
        <v>119</v>
      </c>
      <c r="D22" s="110" t="s">
        <v>432</v>
      </c>
      <c r="E22" s="183">
        <v>1.59</v>
      </c>
      <c r="F22" s="184">
        <v>3</v>
      </c>
      <c r="G22" s="101"/>
      <c r="H22" s="147" t="s">
        <v>478</v>
      </c>
      <c r="I22" s="191">
        <v>1</v>
      </c>
      <c r="J22" s="202"/>
    </row>
    <row r="23" spans="1:10" ht="15" customHeight="1" x14ac:dyDescent="0.25">
      <c r="A23" s="108" t="s">
        <v>132</v>
      </c>
      <c r="B23" s="108" t="s">
        <v>82</v>
      </c>
      <c r="C23" s="109" t="s">
        <v>134</v>
      </c>
      <c r="D23" s="110" t="s">
        <v>432</v>
      </c>
      <c r="E23" s="183">
        <v>1.71</v>
      </c>
      <c r="F23" s="184">
        <v>3</v>
      </c>
      <c r="G23" s="101"/>
      <c r="H23" s="148" t="s">
        <v>463</v>
      </c>
      <c r="I23" s="193">
        <v>1</v>
      </c>
      <c r="J23" s="205"/>
    </row>
    <row r="24" spans="1:10" ht="15" customHeight="1" x14ac:dyDescent="0.25">
      <c r="A24" s="108" t="s">
        <v>149</v>
      </c>
      <c r="B24" s="108" t="s">
        <v>17</v>
      </c>
      <c r="C24" s="109" t="s">
        <v>151</v>
      </c>
      <c r="D24" s="110" t="s">
        <v>432</v>
      </c>
      <c r="E24" s="183">
        <v>1.71</v>
      </c>
      <c r="F24" s="184">
        <v>3</v>
      </c>
      <c r="G24" s="101"/>
      <c r="H24" s="101" t="s">
        <v>595</v>
      </c>
      <c r="I24" s="35">
        <v>1</v>
      </c>
    </row>
    <row r="25" spans="1:10" ht="15" customHeight="1" x14ac:dyDescent="0.25">
      <c r="A25" s="108" t="s">
        <v>154</v>
      </c>
      <c r="B25" s="108" t="s">
        <v>82</v>
      </c>
      <c r="C25" s="109" t="s">
        <v>156</v>
      </c>
      <c r="D25" s="110" t="s">
        <v>432</v>
      </c>
      <c r="E25" s="183">
        <v>1.61</v>
      </c>
      <c r="F25" s="184">
        <v>3</v>
      </c>
      <c r="G25" s="101"/>
      <c r="H25" s="150" t="s">
        <v>598</v>
      </c>
      <c r="I25" s="37">
        <v>70</v>
      </c>
    </row>
    <row r="26" spans="1:10" ht="15" customHeight="1" x14ac:dyDescent="0.25">
      <c r="A26" s="108" t="s">
        <v>163</v>
      </c>
      <c r="B26" s="108" t="s">
        <v>164</v>
      </c>
      <c r="C26" s="109" t="s">
        <v>166</v>
      </c>
      <c r="D26" s="110" t="s">
        <v>432</v>
      </c>
      <c r="E26" s="183">
        <v>1.65</v>
      </c>
      <c r="F26" s="184">
        <v>1</v>
      </c>
      <c r="G26" s="101"/>
      <c r="H26" s="53"/>
      <c r="I26" s="35"/>
    </row>
    <row r="27" spans="1:10" ht="15" customHeight="1" x14ac:dyDescent="0.25">
      <c r="A27" s="108" t="s">
        <v>167</v>
      </c>
      <c r="B27" s="108" t="s">
        <v>453</v>
      </c>
      <c r="C27" s="109" t="s">
        <v>178</v>
      </c>
      <c r="D27" s="121" t="s">
        <v>432</v>
      </c>
      <c r="E27" s="188">
        <v>1.64</v>
      </c>
      <c r="F27" s="189">
        <v>2</v>
      </c>
      <c r="G27" s="176"/>
      <c r="H27" s="53"/>
      <c r="I27" s="35"/>
    </row>
    <row r="28" spans="1:10" ht="15" customHeight="1" x14ac:dyDescent="0.25">
      <c r="A28" s="108" t="s">
        <v>167</v>
      </c>
      <c r="B28" s="108" t="s">
        <v>17</v>
      </c>
      <c r="C28" s="109" t="s">
        <v>182</v>
      </c>
      <c r="D28" s="114" t="s">
        <v>432</v>
      </c>
      <c r="E28" s="185">
        <v>1.62</v>
      </c>
      <c r="F28" s="186">
        <v>2</v>
      </c>
      <c r="G28" s="172"/>
      <c r="H28" s="53"/>
      <c r="I28" s="35"/>
    </row>
    <row r="29" spans="1:10" ht="15" customHeight="1" x14ac:dyDescent="0.25">
      <c r="A29" s="108" t="s">
        <v>186</v>
      </c>
      <c r="B29" s="108" t="s">
        <v>187</v>
      </c>
      <c r="C29" s="109" t="s">
        <v>189</v>
      </c>
      <c r="D29" s="110" t="s">
        <v>432</v>
      </c>
      <c r="E29" s="183">
        <v>1.71</v>
      </c>
      <c r="F29" s="184">
        <v>3</v>
      </c>
      <c r="G29" s="101"/>
      <c r="H29" s="53"/>
      <c r="I29" s="35"/>
    </row>
    <row r="30" spans="1:10" ht="15" customHeight="1" x14ac:dyDescent="0.25">
      <c r="A30" s="108" t="s">
        <v>207</v>
      </c>
      <c r="B30" s="108" t="s">
        <v>460</v>
      </c>
      <c r="C30" s="109" t="s">
        <v>209</v>
      </c>
      <c r="D30" s="110" t="s">
        <v>432</v>
      </c>
      <c r="E30" s="183">
        <v>1.59</v>
      </c>
      <c r="F30" s="184">
        <v>2</v>
      </c>
      <c r="G30" s="101"/>
      <c r="H30" s="53"/>
      <c r="I30" s="35"/>
    </row>
    <row r="31" spans="1:10" ht="15" customHeight="1" x14ac:dyDescent="0.25">
      <c r="A31" s="108" t="s">
        <v>212</v>
      </c>
      <c r="B31" s="108" t="s">
        <v>17</v>
      </c>
      <c r="C31" s="109" t="s">
        <v>214</v>
      </c>
      <c r="D31" s="110" t="s">
        <v>432</v>
      </c>
      <c r="E31" s="183">
        <v>1.59</v>
      </c>
      <c r="F31" s="184">
        <v>2</v>
      </c>
      <c r="G31" s="101"/>
      <c r="H31" s="53"/>
      <c r="I31" s="35"/>
    </row>
    <row r="32" spans="1:10" ht="15" customHeight="1" x14ac:dyDescent="0.25">
      <c r="A32" s="108" t="s">
        <v>217</v>
      </c>
      <c r="B32" s="108" t="s">
        <v>218</v>
      </c>
      <c r="C32" s="109" t="s">
        <v>220</v>
      </c>
      <c r="D32" s="110" t="s">
        <v>432</v>
      </c>
      <c r="E32" s="183">
        <v>1.66</v>
      </c>
      <c r="F32" s="184">
        <v>2</v>
      </c>
      <c r="G32" s="101"/>
      <c r="H32" s="53"/>
      <c r="I32" s="35"/>
    </row>
    <row r="33" spans="1:9" ht="15" customHeight="1" x14ac:dyDescent="0.25">
      <c r="A33" s="108" t="s">
        <v>238</v>
      </c>
      <c r="B33" s="108" t="s">
        <v>28</v>
      </c>
      <c r="C33" s="109" t="s">
        <v>241</v>
      </c>
      <c r="D33" s="110" t="s">
        <v>432</v>
      </c>
      <c r="E33" s="183">
        <v>1.72</v>
      </c>
      <c r="F33" s="184">
        <v>2</v>
      </c>
      <c r="G33" s="101"/>
      <c r="H33" s="53"/>
      <c r="I33" s="35"/>
    </row>
    <row r="34" spans="1:9" ht="15" customHeight="1" x14ac:dyDescent="0.25">
      <c r="A34" s="108" t="s">
        <v>263</v>
      </c>
      <c r="B34" s="108" t="s">
        <v>45</v>
      </c>
      <c r="C34" s="109" t="s">
        <v>264</v>
      </c>
      <c r="D34" s="110" t="s">
        <v>432</v>
      </c>
      <c r="E34" s="183">
        <v>1.68</v>
      </c>
      <c r="F34" s="184">
        <v>3</v>
      </c>
      <c r="G34" s="101"/>
      <c r="H34" s="53"/>
      <c r="I34" s="35"/>
    </row>
    <row r="35" spans="1:9" ht="15" customHeight="1" x14ac:dyDescent="0.25">
      <c r="A35" s="108" t="s">
        <v>266</v>
      </c>
      <c r="B35" s="108" t="s">
        <v>17</v>
      </c>
      <c r="C35" s="109" t="s">
        <v>268</v>
      </c>
      <c r="D35" s="110" t="s">
        <v>432</v>
      </c>
      <c r="E35" s="183">
        <v>1.53</v>
      </c>
      <c r="F35" s="184">
        <v>2</v>
      </c>
      <c r="G35" s="101"/>
      <c r="H35" s="53"/>
      <c r="I35" s="35"/>
    </row>
    <row r="36" spans="1:9" ht="15" customHeight="1" x14ac:dyDescent="0.25">
      <c r="A36" s="108" t="s">
        <v>271</v>
      </c>
      <c r="B36" s="108" t="s">
        <v>117</v>
      </c>
      <c r="C36" s="109" t="s">
        <v>273</v>
      </c>
      <c r="D36" s="110" t="s">
        <v>432</v>
      </c>
      <c r="E36" s="183">
        <v>1.62</v>
      </c>
      <c r="F36" s="184">
        <v>3</v>
      </c>
      <c r="G36" s="101"/>
      <c r="H36" s="53"/>
      <c r="I36" s="35"/>
    </row>
    <row r="37" spans="1:9" ht="15" customHeight="1" x14ac:dyDescent="0.25">
      <c r="A37" s="108" t="s">
        <v>283</v>
      </c>
      <c r="B37" s="108" t="s">
        <v>82</v>
      </c>
      <c r="C37" s="109" t="s">
        <v>284</v>
      </c>
      <c r="D37" s="110" t="s">
        <v>432</v>
      </c>
      <c r="E37" s="183">
        <v>1.72</v>
      </c>
      <c r="F37" s="184">
        <v>0</v>
      </c>
      <c r="G37" s="101"/>
      <c r="H37" s="53"/>
      <c r="I37" s="35"/>
    </row>
    <row r="38" spans="1:9" ht="15" customHeight="1" x14ac:dyDescent="0.25">
      <c r="A38" s="108" t="s">
        <v>287</v>
      </c>
      <c r="B38" s="108" t="s">
        <v>117</v>
      </c>
      <c r="C38" s="109" t="s">
        <v>289</v>
      </c>
      <c r="D38" s="110" t="s">
        <v>432</v>
      </c>
      <c r="E38" s="183">
        <v>1.57</v>
      </c>
      <c r="F38" s="184">
        <v>2</v>
      </c>
      <c r="G38" s="101"/>
      <c r="H38" s="53"/>
      <c r="I38" s="35"/>
    </row>
    <row r="39" spans="1:9" ht="15" customHeight="1" x14ac:dyDescent="0.25">
      <c r="A39" s="108" t="s">
        <v>291</v>
      </c>
      <c r="B39" s="108" t="s">
        <v>17</v>
      </c>
      <c r="C39" s="109" t="s">
        <v>292</v>
      </c>
      <c r="D39" s="110" t="s">
        <v>432</v>
      </c>
      <c r="E39" s="183">
        <v>1.6</v>
      </c>
      <c r="F39" s="184">
        <v>3</v>
      </c>
      <c r="G39" s="101"/>
      <c r="H39" s="53"/>
      <c r="I39" s="35"/>
    </row>
    <row r="40" spans="1:9" ht="15" customHeight="1" x14ac:dyDescent="0.25">
      <c r="A40" s="111" t="s">
        <v>295</v>
      </c>
      <c r="B40" s="108" t="s">
        <v>45</v>
      </c>
      <c r="C40" s="118" t="s">
        <v>297</v>
      </c>
      <c r="D40" s="110" t="s">
        <v>432</v>
      </c>
      <c r="E40" s="183">
        <v>1.62</v>
      </c>
      <c r="F40" s="184">
        <v>2</v>
      </c>
      <c r="G40" s="101"/>
      <c r="H40" s="53"/>
      <c r="I40" s="35"/>
    </row>
    <row r="41" spans="1:9" ht="15" customHeight="1" x14ac:dyDescent="0.25">
      <c r="A41" s="111" t="s">
        <v>299</v>
      </c>
      <c r="B41" s="111" t="s">
        <v>17</v>
      </c>
      <c r="C41" s="118" t="s">
        <v>300</v>
      </c>
      <c r="D41" s="114" t="s">
        <v>432</v>
      </c>
      <c r="E41" s="185">
        <v>1.66</v>
      </c>
      <c r="F41" s="186">
        <v>2</v>
      </c>
      <c r="G41" s="172"/>
      <c r="H41" s="53"/>
      <c r="I41" s="35"/>
    </row>
    <row r="42" spans="1:9" ht="15" customHeight="1" x14ac:dyDescent="0.25">
      <c r="A42" s="108" t="s">
        <v>303</v>
      </c>
      <c r="B42" s="108" t="s">
        <v>28</v>
      </c>
      <c r="C42" s="109" t="s">
        <v>305</v>
      </c>
      <c r="D42" s="110" t="s">
        <v>432</v>
      </c>
      <c r="E42" s="183">
        <v>1.67</v>
      </c>
      <c r="F42" s="184">
        <v>3</v>
      </c>
      <c r="G42" s="101"/>
      <c r="H42" s="53"/>
      <c r="I42" s="35"/>
    </row>
    <row r="43" spans="1:9" ht="15" customHeight="1" x14ac:dyDescent="0.25">
      <c r="A43" s="122" t="s">
        <v>328</v>
      </c>
      <c r="B43" s="122" t="s">
        <v>17</v>
      </c>
      <c r="C43" s="120" t="s">
        <v>330</v>
      </c>
      <c r="D43" s="114" t="s">
        <v>432</v>
      </c>
      <c r="E43" s="185">
        <v>1.63</v>
      </c>
      <c r="F43" s="186">
        <v>3</v>
      </c>
      <c r="G43" s="172"/>
      <c r="H43" s="53"/>
      <c r="I43" s="35"/>
    </row>
    <row r="44" spans="1:9" ht="15" customHeight="1" x14ac:dyDescent="0.25">
      <c r="A44" s="122" t="s">
        <v>332</v>
      </c>
      <c r="B44" s="122" t="s">
        <v>82</v>
      </c>
      <c r="C44" s="120" t="s">
        <v>335</v>
      </c>
      <c r="D44" s="114" t="s">
        <v>432</v>
      </c>
      <c r="E44" s="185">
        <v>1.64</v>
      </c>
      <c r="F44" s="186">
        <v>3</v>
      </c>
      <c r="G44" s="172"/>
      <c r="H44" s="53"/>
      <c r="I44" s="35"/>
    </row>
    <row r="45" spans="1:9" ht="15" customHeight="1" x14ac:dyDescent="0.25">
      <c r="A45" s="122" t="s">
        <v>338</v>
      </c>
      <c r="B45" s="122" t="s">
        <v>17</v>
      </c>
      <c r="C45" s="120" t="s">
        <v>340</v>
      </c>
      <c r="D45" s="114" t="s">
        <v>432</v>
      </c>
      <c r="E45" s="185">
        <v>1.52</v>
      </c>
      <c r="F45" s="186">
        <v>0</v>
      </c>
      <c r="G45" s="172"/>
      <c r="H45" s="53"/>
      <c r="I45" s="35"/>
    </row>
    <row r="46" spans="1:9" ht="15" customHeight="1" x14ac:dyDescent="0.25">
      <c r="A46" s="122" t="s">
        <v>344</v>
      </c>
      <c r="B46" s="122" t="s">
        <v>164</v>
      </c>
      <c r="C46" s="120" t="s">
        <v>346</v>
      </c>
      <c r="D46" s="114" t="s">
        <v>432</v>
      </c>
      <c r="E46" s="185">
        <v>1.58</v>
      </c>
      <c r="F46" s="186">
        <v>3</v>
      </c>
      <c r="G46" s="172"/>
      <c r="H46" s="53"/>
      <c r="I46" s="35"/>
    </row>
    <row r="47" spans="1:9" ht="15" customHeight="1" x14ac:dyDescent="0.25">
      <c r="A47" s="122" t="s">
        <v>348</v>
      </c>
      <c r="B47" s="122" t="s">
        <v>187</v>
      </c>
      <c r="C47" s="120" t="s">
        <v>351</v>
      </c>
      <c r="D47" s="114" t="s">
        <v>432</v>
      </c>
      <c r="E47" s="185">
        <v>1.69</v>
      </c>
      <c r="F47" s="186">
        <v>2</v>
      </c>
      <c r="G47" s="172"/>
      <c r="H47" s="53"/>
      <c r="I47" s="35"/>
    </row>
    <row r="48" spans="1:9" ht="15" customHeight="1" x14ac:dyDescent="0.25">
      <c r="A48" s="122" t="s">
        <v>355</v>
      </c>
      <c r="B48" s="122" t="s">
        <v>248</v>
      </c>
      <c r="C48" s="120" t="s">
        <v>357</v>
      </c>
      <c r="D48" s="114" t="s">
        <v>432</v>
      </c>
      <c r="E48" s="185">
        <v>1.65</v>
      </c>
      <c r="F48" s="186">
        <v>2</v>
      </c>
      <c r="G48" s="172"/>
      <c r="H48" s="53"/>
      <c r="I48" s="35"/>
    </row>
    <row r="49" spans="1:9" ht="15" customHeight="1" x14ac:dyDescent="0.25">
      <c r="A49" s="123" t="s">
        <v>359</v>
      </c>
      <c r="B49" s="123" t="s">
        <v>360</v>
      </c>
      <c r="C49" s="124" t="s">
        <v>362</v>
      </c>
      <c r="D49" s="114" t="s">
        <v>432</v>
      </c>
      <c r="E49" s="185">
        <v>1.67</v>
      </c>
      <c r="F49" s="186">
        <v>2</v>
      </c>
      <c r="G49" s="172"/>
      <c r="H49" s="53"/>
      <c r="I49" s="35"/>
    </row>
    <row r="50" spans="1:9" ht="15" customHeight="1" x14ac:dyDescent="0.25">
      <c r="A50" s="122" t="s">
        <v>364</v>
      </c>
      <c r="B50" s="122" t="s">
        <v>365</v>
      </c>
      <c r="C50" s="120" t="s">
        <v>367</v>
      </c>
      <c r="D50" s="114" t="s">
        <v>432</v>
      </c>
      <c r="E50" s="185">
        <v>1.68</v>
      </c>
      <c r="F50" s="186">
        <v>2</v>
      </c>
      <c r="G50" s="172"/>
      <c r="H50" s="53"/>
      <c r="I50" s="35"/>
    </row>
    <row r="51" spans="1:9" ht="15" customHeight="1" x14ac:dyDescent="0.25">
      <c r="A51" s="122" t="s">
        <v>369</v>
      </c>
      <c r="B51" s="122" t="s">
        <v>82</v>
      </c>
      <c r="C51" s="120" t="s">
        <v>370</v>
      </c>
      <c r="D51" s="114" t="s">
        <v>432</v>
      </c>
      <c r="E51" s="185">
        <v>1.63</v>
      </c>
      <c r="F51" s="186">
        <v>2</v>
      </c>
      <c r="G51" s="172"/>
      <c r="H51" s="53"/>
      <c r="I51" s="35"/>
    </row>
    <row r="52" spans="1:9" ht="15" customHeight="1" x14ac:dyDescent="0.25">
      <c r="A52" s="122" t="s">
        <v>371</v>
      </c>
      <c r="B52" s="122" t="s">
        <v>372</v>
      </c>
      <c r="C52" s="120" t="s">
        <v>375</v>
      </c>
      <c r="D52" s="114" t="s">
        <v>432</v>
      </c>
      <c r="E52" s="185">
        <v>1.51</v>
      </c>
      <c r="F52" s="186">
        <v>2</v>
      </c>
      <c r="G52" s="172"/>
      <c r="H52" s="53"/>
      <c r="I52" s="35"/>
    </row>
    <row r="53" spans="1:9" ht="15" customHeight="1" x14ac:dyDescent="0.25">
      <c r="A53" s="108" t="s">
        <v>196</v>
      </c>
      <c r="B53" s="108" t="s">
        <v>122</v>
      </c>
      <c r="C53" s="109" t="s">
        <v>198</v>
      </c>
      <c r="D53" s="110" t="s">
        <v>457</v>
      </c>
      <c r="E53" s="183">
        <v>1.74</v>
      </c>
      <c r="F53" s="184">
        <v>3</v>
      </c>
      <c r="G53" s="101"/>
      <c r="H53" s="53"/>
      <c r="I53" s="35"/>
    </row>
    <row r="54" spans="1:9" ht="15" customHeight="1" x14ac:dyDescent="0.25">
      <c r="A54" s="108" t="s">
        <v>202</v>
      </c>
      <c r="B54" s="108" t="s">
        <v>45</v>
      </c>
      <c r="C54" s="109" t="s">
        <v>204</v>
      </c>
      <c r="D54" s="110" t="s">
        <v>457</v>
      </c>
      <c r="E54" s="183">
        <v>1.58</v>
      </c>
      <c r="F54" s="184">
        <v>3</v>
      </c>
      <c r="G54" s="101"/>
      <c r="H54" s="53"/>
      <c r="I54" s="35"/>
    </row>
    <row r="55" spans="1:9" ht="15" customHeight="1" x14ac:dyDescent="0.25">
      <c r="A55" s="108" t="s">
        <v>224</v>
      </c>
      <c r="B55" s="108" t="s">
        <v>164</v>
      </c>
      <c r="C55" s="120" t="s">
        <v>225</v>
      </c>
      <c r="D55" s="110" t="s">
        <v>463</v>
      </c>
      <c r="E55" s="183">
        <v>1.65</v>
      </c>
      <c r="F55" s="184">
        <v>3</v>
      </c>
      <c r="G55" s="101"/>
      <c r="H55" s="53"/>
      <c r="I55" s="35"/>
    </row>
    <row r="56" spans="1:9" ht="15" customHeight="1" x14ac:dyDescent="0.25">
      <c r="A56" s="108" t="s">
        <v>144</v>
      </c>
      <c r="B56" s="108" t="s">
        <v>17</v>
      </c>
      <c r="C56" s="109" t="s">
        <v>146</v>
      </c>
      <c r="D56" s="110" t="s">
        <v>446</v>
      </c>
      <c r="E56" s="183">
        <v>1.71</v>
      </c>
      <c r="F56" s="184">
        <v>3</v>
      </c>
      <c r="G56" s="101"/>
      <c r="H56" s="53"/>
      <c r="I56" s="35"/>
    </row>
    <row r="57" spans="1:9" ht="15" customHeight="1" x14ac:dyDescent="0.25">
      <c r="A57" s="108" t="s">
        <v>254</v>
      </c>
      <c r="B57" s="108" t="s">
        <v>255</v>
      </c>
      <c r="C57" s="109" t="s">
        <v>257</v>
      </c>
      <c r="D57" s="110" t="s">
        <v>446</v>
      </c>
      <c r="E57" s="183">
        <v>1.7</v>
      </c>
      <c r="F57" s="184">
        <v>3</v>
      </c>
      <c r="G57" s="101"/>
      <c r="H57" s="53"/>
      <c r="I57" s="35"/>
    </row>
    <row r="58" spans="1:9" ht="15" customHeight="1" x14ac:dyDescent="0.25">
      <c r="A58" s="108" t="s">
        <v>254</v>
      </c>
      <c r="B58" s="108" t="s">
        <v>176</v>
      </c>
      <c r="C58" s="109" t="s">
        <v>260</v>
      </c>
      <c r="D58" s="110" t="s">
        <v>446</v>
      </c>
      <c r="E58" s="183">
        <v>1.71</v>
      </c>
      <c r="F58" s="184">
        <v>3</v>
      </c>
      <c r="G58" s="101"/>
      <c r="H58" s="53"/>
      <c r="I58" s="35"/>
    </row>
    <row r="59" spans="1:9" ht="15" customHeight="1" x14ac:dyDescent="0.25">
      <c r="A59" s="108" t="s">
        <v>243</v>
      </c>
      <c r="B59" s="108" t="s">
        <v>45</v>
      </c>
      <c r="C59" s="109" t="s">
        <v>245</v>
      </c>
      <c r="D59" s="110" t="s">
        <v>469</v>
      </c>
      <c r="E59" s="183">
        <v>1.57</v>
      </c>
      <c r="F59" s="184">
        <v>3</v>
      </c>
      <c r="G59" s="101"/>
      <c r="H59" s="53"/>
      <c r="I59" s="35"/>
    </row>
    <row r="60" spans="1:9" ht="15" customHeight="1" x14ac:dyDescent="0.25">
      <c r="A60" s="111" t="s">
        <v>103</v>
      </c>
      <c r="B60" s="111" t="s">
        <v>440</v>
      </c>
      <c r="C60" s="120" t="s">
        <v>110</v>
      </c>
      <c r="D60" s="114" t="s">
        <v>441</v>
      </c>
      <c r="E60" s="185">
        <v>1.6</v>
      </c>
      <c r="F60" s="186">
        <v>3</v>
      </c>
      <c r="G60" s="172"/>
      <c r="H60" s="53"/>
      <c r="I60" s="35"/>
    </row>
    <row r="61" spans="1:9" ht="15" customHeight="1" x14ac:dyDescent="0.25">
      <c r="A61" s="108" t="s">
        <v>137</v>
      </c>
      <c r="B61" s="108" t="s">
        <v>138</v>
      </c>
      <c r="C61" s="109" t="s">
        <v>140</v>
      </c>
      <c r="D61" s="110" t="s">
        <v>441</v>
      </c>
      <c r="E61" s="183">
        <v>1.7</v>
      </c>
      <c r="F61" s="184">
        <v>3</v>
      </c>
      <c r="G61" s="101"/>
      <c r="H61" s="53"/>
      <c r="I61" s="35"/>
    </row>
    <row r="62" spans="1:9" ht="15" customHeight="1" x14ac:dyDescent="0.25">
      <c r="A62" s="108" t="s">
        <v>34</v>
      </c>
      <c r="B62" s="108" t="s">
        <v>434</v>
      </c>
      <c r="C62" s="109" t="s">
        <v>36</v>
      </c>
      <c r="D62" s="114" t="s">
        <v>435</v>
      </c>
      <c r="E62" s="185">
        <v>1.63</v>
      </c>
      <c r="F62" s="186">
        <v>3</v>
      </c>
      <c r="G62" s="172"/>
      <c r="H62" s="53"/>
      <c r="I62" s="35"/>
    </row>
    <row r="63" spans="1:9" ht="15" customHeight="1" x14ac:dyDescent="0.25">
      <c r="A63" s="108" t="s">
        <v>127</v>
      </c>
      <c r="B63" s="108" t="s">
        <v>117</v>
      </c>
      <c r="C63" s="109" t="s">
        <v>129</v>
      </c>
      <c r="D63" s="110" t="s">
        <v>444</v>
      </c>
      <c r="E63" s="183">
        <v>1.64</v>
      </c>
      <c r="F63" s="184">
        <v>3</v>
      </c>
      <c r="G63" s="101"/>
      <c r="H63" s="53"/>
      <c r="I63" s="35"/>
    </row>
    <row r="64" spans="1:9" ht="15" customHeight="1" x14ac:dyDescent="0.25">
      <c r="A64" s="122" t="s">
        <v>252</v>
      </c>
      <c r="B64" s="108" t="s">
        <v>82</v>
      </c>
      <c r="C64" s="109" t="s">
        <v>253</v>
      </c>
      <c r="D64" s="110" t="s">
        <v>472</v>
      </c>
      <c r="E64" s="183">
        <v>1.66</v>
      </c>
      <c r="F64" s="184">
        <v>3</v>
      </c>
      <c r="G64" s="101"/>
      <c r="H64" s="53"/>
      <c r="I64" s="35"/>
    </row>
    <row r="65" spans="1:14" ht="15" customHeight="1" x14ac:dyDescent="0.25">
      <c r="A65" s="108" t="s">
        <v>227</v>
      </c>
      <c r="B65" s="108" t="s">
        <v>117</v>
      </c>
      <c r="C65" s="109" t="s">
        <v>229</v>
      </c>
      <c r="D65" s="110" t="s">
        <v>465</v>
      </c>
      <c r="E65" s="183">
        <v>1.72</v>
      </c>
      <c r="F65" s="184">
        <v>3</v>
      </c>
      <c r="G65" s="101"/>
      <c r="H65" s="53"/>
      <c r="I65" s="35"/>
    </row>
    <row r="66" spans="1:14" ht="15" customHeight="1" x14ac:dyDescent="0.25">
      <c r="A66" s="108" t="s">
        <v>116</v>
      </c>
      <c r="B66" s="108" t="s">
        <v>122</v>
      </c>
      <c r="C66" s="109" t="s">
        <v>124</v>
      </c>
      <c r="D66" s="110" t="s">
        <v>443</v>
      </c>
      <c r="E66" s="183">
        <v>1.75</v>
      </c>
      <c r="F66" s="184">
        <v>3</v>
      </c>
      <c r="G66" s="101"/>
      <c r="H66" s="53"/>
      <c r="I66" s="35"/>
    </row>
    <row r="67" spans="1:14" ht="15" customHeight="1" x14ac:dyDescent="0.25">
      <c r="A67" s="108" t="s">
        <v>55</v>
      </c>
      <c r="B67" s="108" t="s">
        <v>436</v>
      </c>
      <c r="C67" s="109" t="s">
        <v>59</v>
      </c>
      <c r="D67" s="110" t="s">
        <v>437</v>
      </c>
      <c r="E67" s="183">
        <v>1.65</v>
      </c>
      <c r="F67" s="184">
        <v>5</v>
      </c>
      <c r="G67" s="101"/>
      <c r="H67" s="53"/>
      <c r="I67" s="35"/>
    </row>
    <row r="68" spans="1:14" ht="15" customHeight="1" x14ac:dyDescent="0.25">
      <c r="A68" s="108" t="s">
        <v>279</v>
      </c>
      <c r="B68" s="108" t="s">
        <v>176</v>
      </c>
      <c r="C68" s="109" t="s">
        <v>281</v>
      </c>
      <c r="D68" s="114" t="s">
        <v>475</v>
      </c>
      <c r="E68" s="185">
        <v>1.63</v>
      </c>
      <c r="F68" s="186">
        <v>3</v>
      </c>
      <c r="G68" s="172"/>
      <c r="H68" s="53"/>
      <c r="I68" s="35"/>
    </row>
    <row r="69" spans="1:14" ht="15" customHeight="1" x14ac:dyDescent="0.25">
      <c r="A69" s="108" t="s">
        <v>167</v>
      </c>
      <c r="B69" s="108" t="s">
        <v>28</v>
      </c>
      <c r="C69" s="109" t="s">
        <v>174</v>
      </c>
      <c r="D69" s="114" t="s">
        <v>452</v>
      </c>
      <c r="E69" s="185">
        <v>1.6</v>
      </c>
      <c r="F69" s="186">
        <v>3</v>
      </c>
      <c r="G69" s="172"/>
      <c r="H69" s="53"/>
      <c r="I69" s="35"/>
    </row>
    <row r="70" spans="1:14" ht="15" customHeight="1" x14ac:dyDescent="0.25">
      <c r="A70" s="108" t="s">
        <v>247</v>
      </c>
      <c r="B70" s="108" t="s">
        <v>248</v>
      </c>
      <c r="C70" s="109" t="s">
        <v>250</v>
      </c>
      <c r="D70" s="110" t="s">
        <v>470</v>
      </c>
      <c r="E70" s="183">
        <v>1.62</v>
      </c>
      <c r="F70" s="184">
        <v>3</v>
      </c>
      <c r="G70" s="101"/>
      <c r="H70" s="53"/>
      <c r="I70" s="35"/>
    </row>
    <row r="71" spans="1:14" ht="15" customHeight="1" x14ac:dyDescent="0.25">
      <c r="A71" s="108" t="s">
        <v>191</v>
      </c>
      <c r="B71" s="108" t="s">
        <v>82</v>
      </c>
      <c r="C71" s="109" t="s">
        <v>193</v>
      </c>
      <c r="D71" s="110" t="s">
        <v>455</v>
      </c>
      <c r="E71" s="183">
        <v>1.7</v>
      </c>
      <c r="F71" s="184">
        <v>2</v>
      </c>
      <c r="G71" s="101"/>
      <c r="H71" s="53"/>
      <c r="I71" s="35"/>
    </row>
    <row r="72" spans="1:14" ht="15" customHeight="1" x14ac:dyDescent="0.25">
      <c r="A72" s="122" t="s">
        <v>232</v>
      </c>
      <c r="B72" s="122" t="s">
        <v>82</v>
      </c>
      <c r="C72" s="120" t="s">
        <v>235</v>
      </c>
      <c r="D72" s="114" t="s">
        <v>467</v>
      </c>
      <c r="E72" s="185">
        <v>1.71</v>
      </c>
      <c r="F72" s="186">
        <v>3</v>
      </c>
      <c r="G72" s="172"/>
      <c r="H72" s="53"/>
      <c r="I72" s="35"/>
    </row>
    <row r="73" spans="1:14" ht="15" customHeight="1" x14ac:dyDescent="0.25">
      <c r="A73" s="108" t="s">
        <v>307</v>
      </c>
      <c r="B73" s="108" t="s">
        <v>308</v>
      </c>
      <c r="C73" s="109" t="s">
        <v>310</v>
      </c>
      <c r="D73" s="110" t="s">
        <v>478</v>
      </c>
      <c r="E73" s="183" t="s">
        <v>443</v>
      </c>
      <c r="F73" s="184">
        <v>2</v>
      </c>
      <c r="G73" s="101"/>
      <c r="H73" s="53"/>
      <c r="I73" s="35"/>
    </row>
    <row r="74" spans="1:14" ht="15" customHeight="1" x14ac:dyDescent="0.25">
      <c r="A74" s="195" t="s">
        <v>597</v>
      </c>
      <c r="B74" s="195"/>
      <c r="C74" s="196"/>
      <c r="D74" s="197"/>
      <c r="E74" s="198">
        <v>1.65</v>
      </c>
      <c r="F74" s="199"/>
      <c r="G74" s="199"/>
      <c r="H74" s="53"/>
      <c r="I74" s="35"/>
    </row>
    <row r="76" spans="1:14" x14ac:dyDescent="0.25">
      <c r="A76" s="47" t="s">
        <v>377</v>
      </c>
    </row>
    <row r="77" spans="1:14" x14ac:dyDescent="0.25">
      <c r="A77" s="48" t="s">
        <v>379</v>
      </c>
    </row>
    <row r="78" spans="1:14" s="35" customFormat="1" x14ac:dyDescent="0.25">
      <c r="A78" s="36" t="s">
        <v>607</v>
      </c>
      <c r="E78" s="53"/>
      <c r="F78" s="53"/>
    </row>
    <row r="80" spans="1:14" ht="15" customHeight="1" x14ac:dyDescent="0.25">
      <c r="A80" s="718" t="s">
        <v>894</v>
      </c>
      <c r="B80" s="104" t="s">
        <v>1</v>
      </c>
      <c r="C80" s="105" t="s">
        <v>8</v>
      </c>
      <c r="D80" s="106" t="s">
        <v>430</v>
      </c>
      <c r="E80" s="107" t="s">
        <v>585</v>
      </c>
      <c r="F80" s="182" t="s">
        <v>586</v>
      </c>
      <c r="G80" s="22" t="s">
        <v>0</v>
      </c>
      <c r="H80" s="790" t="s">
        <v>1</v>
      </c>
      <c r="I80" s="22" t="s">
        <v>10</v>
      </c>
      <c r="J80" s="791" t="s">
        <v>948</v>
      </c>
      <c r="K80" s="107" t="s">
        <v>556</v>
      </c>
      <c r="L80" s="107" t="s">
        <v>876</v>
      </c>
      <c r="M80" s="200" t="s">
        <v>889</v>
      </c>
      <c r="N80" s="705" t="s">
        <v>890</v>
      </c>
    </row>
    <row r="81" spans="1:14" ht="15" customHeight="1" x14ac:dyDescent="0.25">
      <c r="A81" s="707" t="s">
        <v>16</v>
      </c>
      <c r="B81" s="707" t="s">
        <v>17</v>
      </c>
      <c r="C81" s="713" t="s">
        <v>22</v>
      </c>
      <c r="D81" s="714" t="s">
        <v>432</v>
      </c>
      <c r="E81" s="183">
        <v>1.56</v>
      </c>
      <c r="F81" s="184">
        <v>1</v>
      </c>
      <c r="G81" s="24" t="s">
        <v>16</v>
      </c>
      <c r="H81" s="68" t="s">
        <v>17</v>
      </c>
      <c r="I81" s="26">
        <v>5772</v>
      </c>
      <c r="J81" s="795">
        <v>40.452283105022829</v>
      </c>
      <c r="K81" s="707" t="s">
        <v>560</v>
      </c>
      <c r="L81" s="709">
        <v>40.5</v>
      </c>
      <c r="M81" s="710">
        <v>25.4</v>
      </c>
      <c r="N81" s="710">
        <f>L81-M81</f>
        <v>15.100000000000001</v>
      </c>
    </row>
    <row r="82" spans="1:14" ht="15" customHeight="1" x14ac:dyDescent="0.25">
      <c r="A82" s="156" t="s">
        <v>27</v>
      </c>
      <c r="B82" s="156" t="s">
        <v>28</v>
      </c>
      <c r="C82" s="159" t="s">
        <v>30</v>
      </c>
      <c r="D82" s="160" t="s">
        <v>432</v>
      </c>
      <c r="E82" s="183">
        <v>1.66</v>
      </c>
      <c r="F82" s="184">
        <v>1</v>
      </c>
      <c r="G82" s="24" t="s">
        <v>27</v>
      </c>
      <c r="H82" s="68" t="s">
        <v>28</v>
      </c>
      <c r="I82" s="26">
        <v>5946</v>
      </c>
      <c r="J82" s="795">
        <v>23.206164383561642</v>
      </c>
      <c r="K82" s="60"/>
      <c r="L82" s="60"/>
      <c r="M82" s="60"/>
      <c r="N82" s="60"/>
    </row>
    <row r="83" spans="1:14" ht="15" customHeight="1" x14ac:dyDescent="0.25">
      <c r="A83" s="707" t="s">
        <v>34</v>
      </c>
      <c r="B83" s="707" t="s">
        <v>434</v>
      </c>
      <c r="C83" s="713" t="s">
        <v>36</v>
      </c>
      <c r="D83" s="714" t="s">
        <v>435</v>
      </c>
      <c r="E83" s="185">
        <v>1.63</v>
      </c>
      <c r="F83" s="186">
        <v>3</v>
      </c>
      <c r="G83" s="24" t="s">
        <v>34</v>
      </c>
      <c r="H83" s="68" t="s">
        <v>383</v>
      </c>
      <c r="I83" s="26">
        <v>5647</v>
      </c>
      <c r="J83" s="795">
        <v>28.989041095890411</v>
      </c>
      <c r="K83" s="707" t="s">
        <v>562</v>
      </c>
      <c r="L83" s="709">
        <v>29</v>
      </c>
      <c r="M83" s="710">
        <v>25.8</v>
      </c>
      <c r="N83" s="710">
        <f>L83-M83</f>
        <v>3.1999999999999993</v>
      </c>
    </row>
    <row r="84" spans="1:14" ht="15" customHeight="1" x14ac:dyDescent="0.25">
      <c r="A84" s="156" t="s">
        <v>39</v>
      </c>
      <c r="B84" s="156" t="s">
        <v>40</v>
      </c>
      <c r="C84" s="159" t="s">
        <v>42</v>
      </c>
      <c r="D84" s="160" t="s">
        <v>432</v>
      </c>
      <c r="E84" s="183">
        <v>1.66</v>
      </c>
      <c r="F84" s="184">
        <v>1</v>
      </c>
      <c r="G84" s="24" t="s">
        <v>39</v>
      </c>
      <c r="H84" s="68" t="s">
        <v>40</v>
      </c>
      <c r="I84" s="26">
        <v>6327</v>
      </c>
      <c r="J84" s="795">
        <v>34.080593607305936</v>
      </c>
      <c r="K84" s="60"/>
      <c r="L84" s="60"/>
      <c r="M84" s="60"/>
      <c r="N84" s="60"/>
    </row>
    <row r="85" spans="1:14" ht="15" customHeight="1" x14ac:dyDescent="0.25">
      <c r="A85" s="707" t="s">
        <v>44</v>
      </c>
      <c r="B85" s="707" t="s">
        <v>45</v>
      </c>
      <c r="C85" s="713" t="s">
        <v>46</v>
      </c>
      <c r="D85" s="714" t="s">
        <v>432</v>
      </c>
      <c r="E85" s="185">
        <v>1.7</v>
      </c>
      <c r="F85" s="186">
        <v>3</v>
      </c>
      <c r="G85" s="24" t="s">
        <v>44</v>
      </c>
      <c r="H85" s="68" t="s">
        <v>45</v>
      </c>
      <c r="I85" s="26">
        <v>7485</v>
      </c>
      <c r="J85" s="795">
        <v>27.235159817351601</v>
      </c>
      <c r="K85" s="707"/>
      <c r="L85" s="709">
        <v>27.2</v>
      </c>
      <c r="M85" s="710">
        <v>26.5</v>
      </c>
      <c r="N85" s="710">
        <f>L85-M85</f>
        <v>0.69999999999999929</v>
      </c>
    </row>
    <row r="86" spans="1:14" ht="15" customHeight="1" x14ac:dyDescent="0.25">
      <c r="A86" s="707" t="s">
        <v>328</v>
      </c>
      <c r="B86" s="707" t="s">
        <v>17</v>
      </c>
      <c r="C86" s="713" t="s">
        <v>330</v>
      </c>
      <c r="D86" s="714" t="s">
        <v>432</v>
      </c>
      <c r="E86" s="185">
        <v>1.63</v>
      </c>
      <c r="F86" s="186">
        <v>3</v>
      </c>
      <c r="G86" s="24" t="s">
        <v>328</v>
      </c>
      <c r="H86" s="68" t="s">
        <v>17</v>
      </c>
      <c r="I86" s="26">
        <v>5377</v>
      </c>
      <c r="J86" s="795">
        <v>34.541095890410958</v>
      </c>
      <c r="K86" s="707" t="s">
        <v>562</v>
      </c>
      <c r="L86" s="709">
        <v>34.5</v>
      </c>
      <c r="M86" s="710">
        <v>25.9</v>
      </c>
      <c r="N86" s="710">
        <f>L86-M86</f>
        <v>8.6000000000000014</v>
      </c>
    </row>
    <row r="87" spans="1:14" ht="15" customHeight="1" x14ac:dyDescent="0.25">
      <c r="A87" s="707" t="s">
        <v>332</v>
      </c>
      <c r="B87" s="707" t="s">
        <v>82</v>
      </c>
      <c r="C87" s="713" t="s">
        <v>335</v>
      </c>
      <c r="D87" s="714" t="s">
        <v>432</v>
      </c>
      <c r="E87" s="185">
        <v>1.64</v>
      </c>
      <c r="F87" s="186">
        <v>3</v>
      </c>
      <c r="G87" s="24" t="s">
        <v>332</v>
      </c>
      <c r="H87" s="68" t="s">
        <v>82</v>
      </c>
      <c r="I87" s="26">
        <v>5480</v>
      </c>
      <c r="J87" s="795">
        <v>35.434246575342463</v>
      </c>
      <c r="K87" s="707" t="s">
        <v>185</v>
      </c>
      <c r="L87" s="709">
        <v>35.4</v>
      </c>
      <c r="M87" s="710">
        <v>25.3</v>
      </c>
      <c r="N87" s="710">
        <f>L87-M87</f>
        <v>10.099999999999998</v>
      </c>
    </row>
    <row r="88" spans="1:14" ht="15" customHeight="1" x14ac:dyDescent="0.25">
      <c r="A88" s="156" t="s">
        <v>49</v>
      </c>
      <c r="B88" s="156" t="s">
        <v>17</v>
      </c>
      <c r="C88" s="159" t="s">
        <v>51</v>
      </c>
      <c r="D88" s="160" t="s">
        <v>432</v>
      </c>
      <c r="E88" s="183">
        <v>1.63</v>
      </c>
      <c r="F88" s="184">
        <v>3</v>
      </c>
      <c r="G88" s="24" t="s">
        <v>49</v>
      </c>
      <c r="H88" s="68" t="s">
        <v>17</v>
      </c>
      <c r="I88" s="26">
        <v>6776</v>
      </c>
      <c r="J88" s="795">
        <v>20.938584474885847</v>
      </c>
      <c r="K88" s="60"/>
      <c r="L88" s="60"/>
      <c r="M88" s="60"/>
      <c r="N88" s="60"/>
    </row>
    <row r="89" spans="1:14" ht="15" customHeight="1" x14ac:dyDescent="0.25">
      <c r="A89" s="156" t="s">
        <v>55</v>
      </c>
      <c r="B89" s="156" t="s">
        <v>436</v>
      </c>
      <c r="C89" s="159" t="s">
        <v>59</v>
      </c>
      <c r="D89" s="160" t="s">
        <v>437</v>
      </c>
      <c r="E89" s="183">
        <v>1.65</v>
      </c>
      <c r="F89" s="184">
        <v>5</v>
      </c>
      <c r="G89" s="24" t="s">
        <v>55</v>
      </c>
      <c r="H89" s="68" t="s">
        <v>56</v>
      </c>
      <c r="I89" s="26">
        <v>5354</v>
      </c>
      <c r="J89" s="795">
        <v>23.516438356164382</v>
      </c>
      <c r="K89" s="60"/>
      <c r="L89" s="60"/>
      <c r="M89" s="60"/>
      <c r="N89" s="60"/>
    </row>
    <row r="90" spans="1:14" ht="15" customHeight="1" x14ac:dyDescent="0.25">
      <c r="A90" s="156" t="s">
        <v>64</v>
      </c>
      <c r="B90" s="156" t="s">
        <v>65</v>
      </c>
      <c r="C90" s="159" t="s">
        <v>68</v>
      </c>
      <c r="D90" s="160" t="s">
        <v>432</v>
      </c>
      <c r="E90" s="183">
        <v>1.71</v>
      </c>
      <c r="F90" s="184">
        <v>3</v>
      </c>
      <c r="G90" s="24" t="s">
        <v>64</v>
      </c>
      <c r="H90" s="68" t="s">
        <v>410</v>
      </c>
      <c r="I90" s="26">
        <v>5354</v>
      </c>
      <c r="J90" s="795">
        <v>24.038356164383561</v>
      </c>
      <c r="K90" s="60"/>
      <c r="L90" s="60"/>
      <c r="M90" s="60"/>
      <c r="N90" s="60"/>
    </row>
    <row r="91" spans="1:14" ht="15" customHeight="1" x14ac:dyDescent="0.25">
      <c r="A91" s="707" t="s">
        <v>64</v>
      </c>
      <c r="B91" s="707" t="s">
        <v>28</v>
      </c>
      <c r="C91" s="713" t="s">
        <v>73</v>
      </c>
      <c r="D91" s="714" t="s">
        <v>432</v>
      </c>
      <c r="E91" s="183" t="s">
        <v>443</v>
      </c>
      <c r="F91" s="184">
        <v>3</v>
      </c>
      <c r="G91" s="24" t="s">
        <v>64</v>
      </c>
      <c r="H91" s="68" t="s">
        <v>28</v>
      </c>
      <c r="I91" s="26">
        <v>5747</v>
      </c>
      <c r="J91" s="795">
        <v>32.7472602739726</v>
      </c>
      <c r="K91" s="707" t="s">
        <v>564</v>
      </c>
      <c r="L91" s="709">
        <v>32.700000000000003</v>
      </c>
      <c r="M91" s="710">
        <v>23.1</v>
      </c>
      <c r="N91" s="710">
        <f>L91-M91</f>
        <v>9.6000000000000014</v>
      </c>
    </row>
    <row r="92" spans="1:14" ht="15" customHeight="1" x14ac:dyDescent="0.25">
      <c r="A92" s="156" t="s">
        <v>76</v>
      </c>
      <c r="B92" s="156" t="s">
        <v>45</v>
      </c>
      <c r="C92" s="159" t="s">
        <v>78</v>
      </c>
      <c r="D92" s="160" t="s">
        <v>432</v>
      </c>
      <c r="E92" s="183">
        <v>1.71</v>
      </c>
      <c r="F92" s="184">
        <v>3</v>
      </c>
      <c r="G92" s="24" t="s">
        <v>76</v>
      </c>
      <c r="H92" s="68" t="s">
        <v>45</v>
      </c>
      <c r="I92" s="26">
        <v>6872</v>
      </c>
      <c r="J92" s="795">
        <v>36.599771689497722</v>
      </c>
      <c r="K92" s="60"/>
      <c r="L92" s="60"/>
      <c r="M92" s="60"/>
      <c r="N92" s="60"/>
    </row>
    <row r="93" spans="1:14" ht="15" customHeight="1" x14ac:dyDescent="0.25">
      <c r="A93" s="707" t="s">
        <v>338</v>
      </c>
      <c r="B93" s="707" t="s">
        <v>17</v>
      </c>
      <c r="C93" s="713" t="s">
        <v>340</v>
      </c>
      <c r="D93" s="714" t="s">
        <v>432</v>
      </c>
      <c r="E93" s="185">
        <v>1.52</v>
      </c>
      <c r="F93" s="186">
        <v>0</v>
      </c>
      <c r="G93" s="24" t="s">
        <v>338</v>
      </c>
      <c r="H93" s="68" t="s">
        <v>17</v>
      </c>
      <c r="I93" s="26">
        <v>5350</v>
      </c>
      <c r="J93" s="795">
        <v>30.638127853881276</v>
      </c>
      <c r="K93" s="707" t="s">
        <v>185</v>
      </c>
      <c r="L93" s="709">
        <v>30.6</v>
      </c>
      <c r="M93" s="710">
        <v>18.5</v>
      </c>
      <c r="N93" s="710">
        <f>L93-M93</f>
        <v>12.100000000000001</v>
      </c>
    </row>
    <row r="94" spans="1:14" ht="15" customHeight="1" x14ac:dyDescent="0.25">
      <c r="A94" s="156" t="s">
        <v>344</v>
      </c>
      <c r="B94" s="156" t="s">
        <v>164</v>
      </c>
      <c r="C94" s="159" t="s">
        <v>346</v>
      </c>
      <c r="D94" s="160" t="s">
        <v>432</v>
      </c>
      <c r="E94" s="185">
        <v>1.58</v>
      </c>
      <c r="F94" s="186">
        <v>3</v>
      </c>
      <c r="G94" s="24" t="s">
        <v>344</v>
      </c>
      <c r="H94" s="68" t="s">
        <v>164</v>
      </c>
      <c r="I94" s="26">
        <v>6320</v>
      </c>
      <c r="J94" s="796">
        <v>32</v>
      </c>
      <c r="K94" s="60"/>
      <c r="L94" s="60"/>
      <c r="M94" s="60"/>
      <c r="N94" s="60"/>
    </row>
    <row r="95" spans="1:14" ht="15" customHeight="1" x14ac:dyDescent="0.25">
      <c r="A95" s="156" t="s">
        <v>81</v>
      </c>
      <c r="B95" s="156" t="s">
        <v>82</v>
      </c>
      <c r="C95" s="163" t="s">
        <v>949</v>
      </c>
      <c r="D95" s="160" t="s">
        <v>432</v>
      </c>
      <c r="E95" s="183">
        <v>1.64</v>
      </c>
      <c r="F95" s="184">
        <v>2</v>
      </c>
      <c r="G95" s="24" t="s">
        <v>81</v>
      </c>
      <c r="H95" s="68" t="s">
        <v>82</v>
      </c>
      <c r="I95" s="26">
        <v>5383</v>
      </c>
      <c r="J95" s="800">
        <v>24.833333333333332</v>
      </c>
      <c r="K95" s="60"/>
      <c r="L95" s="60"/>
      <c r="M95" s="60"/>
      <c r="N95" s="60"/>
    </row>
    <row r="96" spans="1:14" ht="15" customHeight="1" x14ac:dyDescent="0.25">
      <c r="A96" s="156" t="s">
        <v>88</v>
      </c>
      <c r="B96" s="156" t="s">
        <v>89</v>
      </c>
      <c r="C96" s="159" t="s">
        <v>90</v>
      </c>
      <c r="D96" s="160" t="s">
        <v>432</v>
      </c>
      <c r="E96" s="183">
        <v>1.73</v>
      </c>
      <c r="F96" s="184">
        <v>3</v>
      </c>
      <c r="G96" s="24" t="s">
        <v>88</v>
      </c>
      <c r="H96" s="68" t="s">
        <v>89</v>
      </c>
      <c r="I96" s="26">
        <v>5401</v>
      </c>
      <c r="J96" s="795">
        <v>34.513698630136986</v>
      </c>
      <c r="K96" s="60"/>
      <c r="L96" s="60"/>
      <c r="M96" s="60"/>
      <c r="N96" s="60"/>
    </row>
    <row r="97" spans="1:14" ht="15" customHeight="1" x14ac:dyDescent="0.25">
      <c r="A97" s="156" t="s">
        <v>98</v>
      </c>
      <c r="B97" s="156" t="s">
        <v>28</v>
      </c>
      <c r="C97" s="159" t="s">
        <v>100</v>
      </c>
      <c r="D97" s="160" t="s">
        <v>432</v>
      </c>
      <c r="E97" s="183">
        <v>1.67</v>
      </c>
      <c r="F97" s="184">
        <v>2</v>
      </c>
      <c r="G97" s="24" t="s">
        <v>98</v>
      </c>
      <c r="H97" s="68" t="s">
        <v>28</v>
      </c>
      <c r="I97" s="26">
        <v>6771</v>
      </c>
      <c r="J97" s="795">
        <v>29.427625570776257</v>
      </c>
      <c r="K97" s="60"/>
      <c r="L97" s="60"/>
      <c r="M97" s="60"/>
      <c r="N97" s="60"/>
    </row>
    <row r="98" spans="1:14" ht="15" customHeight="1" x14ac:dyDescent="0.25">
      <c r="A98" s="156" t="s">
        <v>93</v>
      </c>
      <c r="B98" s="164" t="s">
        <v>566</v>
      </c>
      <c r="C98" s="743" t="s">
        <v>95</v>
      </c>
      <c r="D98" s="160" t="s">
        <v>432</v>
      </c>
      <c r="E98" s="185">
        <v>1.76</v>
      </c>
      <c r="F98" s="186">
        <v>3</v>
      </c>
      <c r="G98" s="24" t="s">
        <v>93</v>
      </c>
      <c r="H98" s="68" t="s">
        <v>388</v>
      </c>
      <c r="I98" s="26">
        <v>7234</v>
      </c>
      <c r="J98" s="795">
        <v>22.049315068493151</v>
      </c>
      <c r="K98" s="60"/>
      <c r="L98" s="60"/>
      <c r="M98" s="60"/>
      <c r="N98" s="60"/>
    </row>
    <row r="99" spans="1:14" ht="15" customHeight="1" x14ac:dyDescent="0.25">
      <c r="A99" s="162" t="s">
        <v>103</v>
      </c>
      <c r="B99" s="162" t="s">
        <v>439</v>
      </c>
      <c r="C99" s="165" t="s">
        <v>104</v>
      </c>
      <c r="D99" s="166" t="s">
        <v>432</v>
      </c>
      <c r="E99" s="183">
        <v>1.65</v>
      </c>
      <c r="F99" s="187">
        <v>2</v>
      </c>
      <c r="G99" s="24" t="s">
        <v>103</v>
      </c>
      <c r="H99" s="68" t="s">
        <v>89</v>
      </c>
      <c r="I99" s="26">
        <v>6718</v>
      </c>
      <c r="J99" s="795">
        <v>37.032876712328765</v>
      </c>
      <c r="K99" s="60"/>
      <c r="L99" s="60"/>
      <c r="M99" s="60"/>
      <c r="N99" s="60"/>
    </row>
    <row r="100" spans="1:14" ht="15" customHeight="1" x14ac:dyDescent="0.25">
      <c r="A100" s="715" t="s">
        <v>103</v>
      </c>
      <c r="B100" s="715" t="s">
        <v>440</v>
      </c>
      <c r="C100" s="713" t="s">
        <v>110</v>
      </c>
      <c r="D100" s="714" t="s">
        <v>441</v>
      </c>
      <c r="E100" s="185">
        <v>1.6</v>
      </c>
      <c r="F100" s="186">
        <v>3</v>
      </c>
      <c r="G100" s="24" t="s">
        <v>103</v>
      </c>
      <c r="H100" s="68" t="s">
        <v>109</v>
      </c>
      <c r="I100" s="26">
        <v>5378</v>
      </c>
      <c r="J100" s="795">
        <v>31.808675799086757</v>
      </c>
      <c r="K100" s="707" t="s">
        <v>185</v>
      </c>
      <c r="L100" s="709">
        <v>31.8</v>
      </c>
      <c r="M100" s="710">
        <v>24.9</v>
      </c>
      <c r="N100" s="710">
        <f>L100-M100</f>
        <v>6.9000000000000021</v>
      </c>
    </row>
    <row r="101" spans="1:14" ht="15" customHeight="1" x14ac:dyDescent="0.25">
      <c r="A101" s="715" t="s">
        <v>116</v>
      </c>
      <c r="B101" s="715" t="s">
        <v>442</v>
      </c>
      <c r="C101" s="716" t="s">
        <v>119</v>
      </c>
      <c r="D101" s="714" t="s">
        <v>432</v>
      </c>
      <c r="E101" s="183">
        <v>1.59</v>
      </c>
      <c r="F101" s="184">
        <v>3</v>
      </c>
      <c r="G101" s="24" t="s">
        <v>116</v>
      </c>
      <c r="H101" s="68" t="s">
        <v>117</v>
      </c>
      <c r="I101" s="26">
        <v>7107</v>
      </c>
      <c r="J101" s="795">
        <v>37.219863013698628</v>
      </c>
      <c r="K101" s="707" t="s">
        <v>564</v>
      </c>
      <c r="L101" s="709">
        <v>37.200000000000003</v>
      </c>
      <c r="M101" s="710">
        <v>24.5</v>
      </c>
      <c r="N101" s="710">
        <f>L101-M101</f>
        <v>12.700000000000003</v>
      </c>
    </row>
    <row r="102" spans="1:14" ht="15" customHeight="1" x14ac:dyDescent="0.25">
      <c r="A102" s="156" t="s">
        <v>116</v>
      </c>
      <c r="B102" s="156" t="s">
        <v>122</v>
      </c>
      <c r="C102" s="159" t="s">
        <v>124</v>
      </c>
      <c r="D102" s="160" t="s">
        <v>443</v>
      </c>
      <c r="E102" s="183">
        <v>1.75</v>
      </c>
      <c r="F102" s="184">
        <v>3</v>
      </c>
      <c r="G102" s="24" t="s">
        <v>116</v>
      </c>
      <c r="H102" s="68" t="s">
        <v>122</v>
      </c>
      <c r="I102" s="26">
        <v>5442</v>
      </c>
      <c r="J102" s="795">
        <v>21.602511415525115</v>
      </c>
      <c r="K102" s="60"/>
      <c r="L102" s="60"/>
      <c r="M102" s="60"/>
      <c r="N102" s="60"/>
    </row>
    <row r="103" spans="1:14" ht="15" customHeight="1" x14ac:dyDescent="0.25">
      <c r="A103" s="156" t="s">
        <v>127</v>
      </c>
      <c r="B103" s="156" t="s">
        <v>117</v>
      </c>
      <c r="C103" s="159" t="s">
        <v>129</v>
      </c>
      <c r="D103" s="160" t="s">
        <v>444</v>
      </c>
      <c r="E103" s="183">
        <v>1.64</v>
      </c>
      <c r="F103" s="184">
        <v>3</v>
      </c>
      <c r="G103" s="24" t="s">
        <v>127</v>
      </c>
      <c r="H103" s="68" t="s">
        <v>117</v>
      </c>
      <c r="I103" s="26">
        <v>5690</v>
      </c>
      <c r="J103" s="795">
        <v>22.496118721461187</v>
      </c>
      <c r="K103" s="60"/>
      <c r="L103" s="60"/>
      <c r="M103" s="60"/>
      <c r="N103" s="60"/>
    </row>
    <row r="104" spans="1:14" ht="15" customHeight="1" x14ac:dyDescent="0.25">
      <c r="A104" s="156" t="s">
        <v>132</v>
      </c>
      <c r="B104" s="156" t="s">
        <v>82</v>
      </c>
      <c r="C104" s="159" t="s">
        <v>134</v>
      </c>
      <c r="D104" s="160" t="s">
        <v>432</v>
      </c>
      <c r="E104" s="183">
        <v>1.71</v>
      </c>
      <c r="F104" s="184">
        <v>3</v>
      </c>
      <c r="G104" s="24" t="s">
        <v>132</v>
      </c>
      <c r="H104" s="68" t="s">
        <v>82</v>
      </c>
      <c r="I104" s="26">
        <v>6008</v>
      </c>
      <c r="J104" s="795">
        <v>27.297716894977167</v>
      </c>
      <c r="K104" s="60"/>
      <c r="L104" s="60"/>
      <c r="M104" s="60"/>
      <c r="N104" s="60"/>
    </row>
    <row r="105" spans="1:14" ht="15" customHeight="1" x14ac:dyDescent="0.25">
      <c r="A105" s="707" t="s">
        <v>137</v>
      </c>
      <c r="B105" s="707" t="s">
        <v>138</v>
      </c>
      <c r="C105" s="713" t="s">
        <v>140</v>
      </c>
      <c r="D105" s="714" t="s">
        <v>441</v>
      </c>
      <c r="E105" s="183">
        <v>1.7</v>
      </c>
      <c r="F105" s="184">
        <v>3</v>
      </c>
      <c r="G105" s="24" t="s">
        <v>137</v>
      </c>
      <c r="H105" s="68" t="s">
        <v>138</v>
      </c>
      <c r="I105" s="26">
        <v>5994</v>
      </c>
      <c r="J105" s="795">
        <v>37.471461187214608</v>
      </c>
      <c r="K105" s="707" t="s">
        <v>570</v>
      </c>
      <c r="L105" s="709">
        <v>37.5</v>
      </c>
      <c r="M105" s="710">
        <v>28.1</v>
      </c>
      <c r="N105" s="710">
        <f>L105-M105</f>
        <v>9.3999999999999986</v>
      </c>
    </row>
    <row r="106" spans="1:14" ht="15" customHeight="1" x14ac:dyDescent="0.25">
      <c r="A106" s="156" t="s">
        <v>144</v>
      </c>
      <c r="B106" s="156" t="s">
        <v>17</v>
      </c>
      <c r="C106" s="159" t="s">
        <v>146</v>
      </c>
      <c r="D106" s="160" t="s">
        <v>446</v>
      </c>
      <c r="E106" s="183">
        <v>1.71</v>
      </c>
      <c r="F106" s="184">
        <v>3</v>
      </c>
      <c r="G106" s="24" t="s">
        <v>144</v>
      </c>
      <c r="H106" s="68" t="s">
        <v>17</v>
      </c>
      <c r="I106" s="26">
        <v>5348</v>
      </c>
      <c r="J106" s="795">
        <v>24.632648401826483</v>
      </c>
      <c r="K106" s="60"/>
      <c r="L106" s="60"/>
      <c r="M106" s="60"/>
      <c r="N106" s="60"/>
    </row>
    <row r="107" spans="1:14" ht="15" customHeight="1" x14ac:dyDescent="0.25">
      <c r="A107" s="156" t="s">
        <v>149</v>
      </c>
      <c r="B107" s="156" t="s">
        <v>17</v>
      </c>
      <c r="C107" s="159" t="s">
        <v>151</v>
      </c>
      <c r="D107" s="160" t="s">
        <v>432</v>
      </c>
      <c r="E107" s="183">
        <v>1.71</v>
      </c>
      <c r="F107" s="184">
        <v>3</v>
      </c>
      <c r="G107" s="24" t="s">
        <v>149</v>
      </c>
      <c r="H107" s="68" t="s">
        <v>17</v>
      </c>
      <c r="I107" s="26">
        <v>6786</v>
      </c>
      <c r="J107" s="795">
        <v>21.237899543378997</v>
      </c>
      <c r="K107" s="60"/>
      <c r="L107" s="60"/>
      <c r="M107" s="60"/>
      <c r="N107" s="60"/>
    </row>
    <row r="108" spans="1:14" ht="15" customHeight="1" x14ac:dyDescent="0.25">
      <c r="A108" s="156" t="s">
        <v>154</v>
      </c>
      <c r="B108" s="156" t="s">
        <v>82</v>
      </c>
      <c r="C108" s="159" t="s">
        <v>156</v>
      </c>
      <c r="D108" s="160" t="s">
        <v>432</v>
      </c>
      <c r="E108" s="183">
        <v>1.61</v>
      </c>
      <c r="F108" s="184">
        <v>3</v>
      </c>
      <c r="G108" s="24" t="s">
        <v>154</v>
      </c>
      <c r="H108" s="68" t="s">
        <v>82</v>
      </c>
      <c r="I108" s="26">
        <v>5516</v>
      </c>
      <c r="J108" s="795">
        <v>22.333333333333332</v>
      </c>
      <c r="K108" s="60"/>
      <c r="L108" s="60"/>
      <c r="M108" s="60"/>
      <c r="N108" s="60"/>
    </row>
    <row r="109" spans="1:14" ht="15" customHeight="1" x14ac:dyDescent="0.25">
      <c r="A109" s="156" t="s">
        <v>158</v>
      </c>
      <c r="B109" s="156" t="s">
        <v>448</v>
      </c>
      <c r="C109" s="159" t="s">
        <v>160</v>
      </c>
      <c r="D109" s="160" t="s">
        <v>449</v>
      </c>
      <c r="E109" s="183">
        <v>1.67</v>
      </c>
      <c r="F109" s="184">
        <v>2</v>
      </c>
      <c r="G109" s="24" t="s">
        <v>158</v>
      </c>
      <c r="H109" s="68" t="s">
        <v>423</v>
      </c>
      <c r="I109" s="26">
        <v>5763</v>
      </c>
      <c r="J109" s="795">
        <v>25.427625570776257</v>
      </c>
      <c r="K109" s="60"/>
      <c r="L109" s="60"/>
      <c r="M109" s="60"/>
      <c r="N109" s="60"/>
    </row>
    <row r="110" spans="1:14" ht="15" customHeight="1" x14ac:dyDescent="0.25">
      <c r="A110" s="156" t="s">
        <v>348</v>
      </c>
      <c r="B110" s="156" t="s">
        <v>187</v>
      </c>
      <c r="C110" s="159" t="s">
        <v>351</v>
      </c>
      <c r="D110" s="160" t="s">
        <v>432</v>
      </c>
      <c r="E110" s="185">
        <v>1.69</v>
      </c>
      <c r="F110" s="186">
        <v>2</v>
      </c>
      <c r="G110" s="24" t="s">
        <v>348</v>
      </c>
      <c r="H110" s="68" t="s">
        <v>187</v>
      </c>
      <c r="I110" s="26">
        <v>5961</v>
      </c>
      <c r="J110" s="795">
        <v>21.401826484018265</v>
      </c>
      <c r="K110" s="60"/>
      <c r="L110" s="60"/>
      <c r="M110" s="60"/>
      <c r="N110" s="60"/>
    </row>
    <row r="111" spans="1:14" ht="15" customHeight="1" x14ac:dyDescent="0.25">
      <c r="A111" s="707" t="s">
        <v>163</v>
      </c>
      <c r="B111" s="707" t="s">
        <v>164</v>
      </c>
      <c r="C111" s="713" t="s">
        <v>166</v>
      </c>
      <c r="D111" s="714" t="s">
        <v>432</v>
      </c>
      <c r="E111" s="183">
        <v>1.65</v>
      </c>
      <c r="F111" s="184">
        <v>1</v>
      </c>
      <c r="G111" s="24" t="s">
        <v>163</v>
      </c>
      <c r="H111" s="68" t="s">
        <v>164</v>
      </c>
      <c r="I111" s="26">
        <v>5580</v>
      </c>
      <c r="J111" s="795">
        <v>42.292237442922378</v>
      </c>
      <c r="K111" s="60"/>
      <c r="L111" s="60"/>
      <c r="M111" s="60"/>
      <c r="N111" s="60"/>
    </row>
    <row r="112" spans="1:14" ht="15" customHeight="1" x14ac:dyDescent="0.25">
      <c r="A112" s="156" t="s">
        <v>167</v>
      </c>
      <c r="B112" s="156" t="s">
        <v>168</v>
      </c>
      <c r="C112" s="159" t="s">
        <v>170</v>
      </c>
      <c r="D112" s="160" t="s">
        <v>451</v>
      </c>
      <c r="E112" s="183">
        <v>1.7</v>
      </c>
      <c r="F112" s="184">
        <v>3</v>
      </c>
      <c r="G112" s="24" t="s">
        <v>167</v>
      </c>
      <c r="H112" s="68" t="s">
        <v>168</v>
      </c>
      <c r="I112" s="26">
        <v>5651</v>
      </c>
      <c r="J112" s="795">
        <v>20.955022831050229</v>
      </c>
      <c r="K112" s="60"/>
      <c r="L112" s="60"/>
      <c r="M112" s="60"/>
      <c r="N112" s="60"/>
    </row>
    <row r="113" spans="1:14" ht="15" customHeight="1" x14ac:dyDescent="0.25">
      <c r="A113" s="156" t="s">
        <v>167</v>
      </c>
      <c r="B113" s="156" t="s">
        <v>28</v>
      </c>
      <c r="C113" s="159" t="s">
        <v>174</v>
      </c>
      <c r="D113" s="160" t="s">
        <v>452</v>
      </c>
      <c r="E113" s="185">
        <v>1.6</v>
      </c>
      <c r="F113" s="186">
        <v>3</v>
      </c>
      <c r="G113" s="24" t="s">
        <v>167</v>
      </c>
      <c r="H113" s="68" t="s">
        <v>28</v>
      </c>
      <c r="I113" s="26">
        <v>5644</v>
      </c>
      <c r="J113" s="795">
        <v>23.010958904109589</v>
      </c>
      <c r="K113" s="60"/>
      <c r="L113" s="60"/>
      <c r="M113" s="60"/>
      <c r="N113" s="60"/>
    </row>
    <row r="114" spans="1:14" ht="15" customHeight="1" x14ac:dyDescent="0.25">
      <c r="A114" s="707" t="s">
        <v>167</v>
      </c>
      <c r="B114" s="707" t="s">
        <v>453</v>
      </c>
      <c r="C114" s="713" t="s">
        <v>178</v>
      </c>
      <c r="D114" s="717" t="s">
        <v>432</v>
      </c>
      <c r="E114" s="188">
        <v>1.64</v>
      </c>
      <c r="F114" s="189">
        <v>2</v>
      </c>
      <c r="G114" s="24" t="s">
        <v>167</v>
      </c>
      <c r="H114" s="68" t="s">
        <v>176</v>
      </c>
      <c r="I114" s="26">
        <v>6533</v>
      </c>
      <c r="J114" s="795">
        <v>37.841552511415529</v>
      </c>
      <c r="K114" s="707" t="s">
        <v>562</v>
      </c>
      <c r="L114" s="709">
        <v>37.799999999999997</v>
      </c>
      <c r="M114" s="710">
        <v>25.4</v>
      </c>
      <c r="N114" s="710">
        <f>L114-M114</f>
        <v>12.399999999999999</v>
      </c>
    </row>
    <row r="115" spans="1:14" ht="15" customHeight="1" x14ac:dyDescent="0.25">
      <c r="A115" s="156" t="s">
        <v>167</v>
      </c>
      <c r="B115" s="156" t="s">
        <v>17</v>
      </c>
      <c r="C115" s="159" t="s">
        <v>182</v>
      </c>
      <c r="D115" s="160" t="s">
        <v>432</v>
      </c>
      <c r="E115" s="185">
        <v>1.62</v>
      </c>
      <c r="F115" s="186">
        <v>2</v>
      </c>
      <c r="G115" s="24" t="s">
        <v>167</v>
      </c>
      <c r="H115" s="68" t="s">
        <v>17</v>
      </c>
      <c r="I115" s="26">
        <v>5354</v>
      </c>
      <c r="J115" s="795">
        <v>22.938584474885847</v>
      </c>
      <c r="K115" s="60"/>
      <c r="L115" s="60"/>
      <c r="M115" s="60"/>
      <c r="N115" s="60"/>
    </row>
    <row r="116" spans="1:14" ht="15" customHeight="1" x14ac:dyDescent="0.25">
      <c r="A116" s="707" t="s">
        <v>186</v>
      </c>
      <c r="B116" s="707" t="s">
        <v>187</v>
      </c>
      <c r="C116" s="713" t="s">
        <v>189</v>
      </c>
      <c r="D116" s="714" t="s">
        <v>432</v>
      </c>
      <c r="E116" s="183">
        <v>1.71</v>
      </c>
      <c r="F116" s="184">
        <v>3</v>
      </c>
      <c r="G116" s="24" t="s">
        <v>186</v>
      </c>
      <c r="H116" s="68" t="s">
        <v>187</v>
      </c>
      <c r="I116" s="26">
        <v>5910</v>
      </c>
      <c r="J116" s="795">
        <v>33.222602739726028</v>
      </c>
      <c r="K116" s="707" t="s">
        <v>570</v>
      </c>
      <c r="L116" s="709">
        <v>33.200000000000003</v>
      </c>
      <c r="M116" s="710">
        <v>24.8</v>
      </c>
      <c r="N116" s="710">
        <f>L116-M116</f>
        <v>8.4000000000000021</v>
      </c>
    </row>
    <row r="117" spans="1:14" ht="15" customHeight="1" x14ac:dyDescent="0.25">
      <c r="A117" s="707" t="s">
        <v>355</v>
      </c>
      <c r="B117" s="707" t="s">
        <v>248</v>
      </c>
      <c r="C117" s="713" t="s">
        <v>357</v>
      </c>
      <c r="D117" s="714" t="s">
        <v>432</v>
      </c>
      <c r="E117" s="185">
        <v>1.65</v>
      </c>
      <c r="F117" s="186">
        <v>2</v>
      </c>
      <c r="G117" s="24" t="s">
        <v>355</v>
      </c>
      <c r="H117" s="68" t="s">
        <v>248</v>
      </c>
      <c r="I117" s="26">
        <v>5382</v>
      </c>
      <c r="J117" s="795">
        <v>28.161187214611875</v>
      </c>
      <c r="K117" s="707" t="s">
        <v>185</v>
      </c>
      <c r="L117" s="709">
        <v>28.2</v>
      </c>
      <c r="M117" s="710">
        <v>24.6</v>
      </c>
      <c r="N117" s="710">
        <f>L117-M117</f>
        <v>3.5999999999999979</v>
      </c>
    </row>
    <row r="118" spans="1:14" ht="15" customHeight="1" x14ac:dyDescent="0.25">
      <c r="A118" s="707" t="s">
        <v>191</v>
      </c>
      <c r="B118" s="707" t="s">
        <v>82</v>
      </c>
      <c r="C118" s="713" t="s">
        <v>193</v>
      </c>
      <c r="D118" s="714" t="s">
        <v>455</v>
      </c>
      <c r="E118" s="183">
        <v>1.7</v>
      </c>
      <c r="F118" s="184">
        <v>2</v>
      </c>
      <c r="G118" s="24" t="s">
        <v>191</v>
      </c>
      <c r="H118" s="68" t="s">
        <v>82</v>
      </c>
      <c r="I118" s="26">
        <v>5348</v>
      </c>
      <c r="J118" s="795">
        <v>26.44406392694064</v>
      </c>
      <c r="K118" s="707" t="s">
        <v>562</v>
      </c>
      <c r="L118" s="709">
        <v>26.4</v>
      </c>
      <c r="M118" s="710">
        <v>23.6</v>
      </c>
      <c r="N118" s="710">
        <f>L118-M118</f>
        <v>2.7999999999999972</v>
      </c>
    </row>
    <row r="119" spans="1:14" ht="15" customHeight="1" x14ac:dyDescent="0.25">
      <c r="A119" s="156" t="s">
        <v>196</v>
      </c>
      <c r="B119" s="156" t="s">
        <v>122</v>
      </c>
      <c r="C119" s="159" t="s">
        <v>198</v>
      </c>
      <c r="D119" s="160" t="s">
        <v>457</v>
      </c>
      <c r="E119" s="183">
        <v>1.74</v>
      </c>
      <c r="F119" s="184">
        <v>3</v>
      </c>
      <c r="G119" s="24" t="s">
        <v>196</v>
      </c>
      <c r="H119" s="68" t="s">
        <v>122</v>
      </c>
      <c r="I119" s="26">
        <v>5608</v>
      </c>
      <c r="J119" s="795">
        <v>28.972602739726028</v>
      </c>
      <c r="K119" s="60"/>
      <c r="L119" s="60"/>
      <c r="M119" s="60"/>
      <c r="N119" s="60"/>
    </row>
    <row r="120" spans="1:14" ht="15" customHeight="1" x14ac:dyDescent="0.25">
      <c r="A120" s="156" t="s">
        <v>202</v>
      </c>
      <c r="B120" s="156" t="s">
        <v>45</v>
      </c>
      <c r="C120" s="159" t="s">
        <v>204</v>
      </c>
      <c r="D120" s="160" t="s">
        <v>457</v>
      </c>
      <c r="E120" s="183">
        <v>1.58</v>
      </c>
      <c r="F120" s="184">
        <v>3</v>
      </c>
      <c r="G120" s="24" t="s">
        <v>202</v>
      </c>
      <c r="H120" s="68" t="s">
        <v>45</v>
      </c>
      <c r="I120" s="26">
        <v>6174</v>
      </c>
      <c r="J120" s="795">
        <v>22.419406392694064</v>
      </c>
      <c r="K120" s="60"/>
      <c r="L120" s="60"/>
      <c r="M120" s="60"/>
      <c r="N120" s="60"/>
    </row>
    <row r="121" spans="1:14" ht="15" customHeight="1" x14ac:dyDescent="0.25">
      <c r="A121" s="707" t="s">
        <v>207</v>
      </c>
      <c r="B121" s="707" t="s">
        <v>460</v>
      </c>
      <c r="C121" s="713" t="s">
        <v>209</v>
      </c>
      <c r="D121" s="714" t="s">
        <v>432</v>
      </c>
      <c r="E121" s="183">
        <v>1.59</v>
      </c>
      <c r="F121" s="184">
        <v>2</v>
      </c>
      <c r="G121" s="24" t="s">
        <v>207</v>
      </c>
      <c r="H121" s="68" t="s">
        <v>208</v>
      </c>
      <c r="I121" s="26">
        <v>5547</v>
      </c>
      <c r="J121" s="795">
        <v>27.158447488584475</v>
      </c>
      <c r="K121" s="707" t="s">
        <v>560</v>
      </c>
      <c r="L121" s="709">
        <v>27.2</v>
      </c>
      <c r="M121" s="710">
        <v>26</v>
      </c>
      <c r="N121" s="710">
        <f>L121-M121</f>
        <v>1.1999999999999993</v>
      </c>
    </row>
    <row r="122" spans="1:14" ht="15" customHeight="1" x14ac:dyDescent="0.25">
      <c r="A122" s="156" t="s">
        <v>212</v>
      </c>
      <c r="B122" s="156" t="s">
        <v>17</v>
      </c>
      <c r="C122" s="159" t="s">
        <v>214</v>
      </c>
      <c r="D122" s="160" t="s">
        <v>432</v>
      </c>
      <c r="E122" s="183">
        <v>1.59</v>
      </c>
      <c r="F122" s="184">
        <v>2</v>
      </c>
      <c r="G122" s="24" t="s">
        <v>212</v>
      </c>
      <c r="H122" s="68" t="s">
        <v>17</v>
      </c>
      <c r="I122" s="26">
        <v>5354</v>
      </c>
      <c r="J122" s="795">
        <v>26.008219178082193</v>
      </c>
      <c r="K122" s="60"/>
      <c r="L122" s="60"/>
      <c r="M122" s="60"/>
      <c r="N122" s="60"/>
    </row>
    <row r="123" spans="1:14" ht="15" customHeight="1" x14ac:dyDescent="0.25">
      <c r="A123" s="156" t="s">
        <v>217</v>
      </c>
      <c r="B123" s="156" t="s">
        <v>218</v>
      </c>
      <c r="C123" s="159" t="s">
        <v>220</v>
      </c>
      <c r="D123" s="160" t="s">
        <v>432</v>
      </c>
      <c r="E123" s="183">
        <v>1.66</v>
      </c>
      <c r="F123" s="184">
        <v>2</v>
      </c>
      <c r="G123" s="24" t="s">
        <v>217</v>
      </c>
      <c r="H123" s="68" t="s">
        <v>218</v>
      </c>
      <c r="I123" s="26">
        <v>6664</v>
      </c>
      <c r="J123" s="795">
        <v>26.699543378995436</v>
      </c>
      <c r="K123" s="60"/>
      <c r="L123" s="60"/>
      <c r="M123" s="60"/>
      <c r="N123" s="60"/>
    </row>
    <row r="124" spans="1:14" ht="15" customHeight="1" x14ac:dyDescent="0.25">
      <c r="A124" s="156" t="s">
        <v>224</v>
      </c>
      <c r="B124" s="156" t="s">
        <v>164</v>
      </c>
      <c r="C124" s="159" t="s">
        <v>225</v>
      </c>
      <c r="D124" s="160" t="s">
        <v>463</v>
      </c>
      <c r="E124" s="183">
        <v>1.65</v>
      </c>
      <c r="F124" s="184">
        <v>3</v>
      </c>
      <c r="G124" s="24" t="s">
        <v>224</v>
      </c>
      <c r="H124" s="68" t="s">
        <v>164</v>
      </c>
      <c r="I124" s="26">
        <v>5348</v>
      </c>
      <c r="J124" s="795">
        <v>20.588812785388125</v>
      </c>
      <c r="K124" s="60"/>
      <c r="L124" s="60"/>
      <c r="M124" s="60"/>
      <c r="N124" s="60"/>
    </row>
    <row r="125" spans="1:14" ht="15" customHeight="1" x14ac:dyDescent="0.25">
      <c r="A125" s="156" t="s">
        <v>227</v>
      </c>
      <c r="B125" s="156" t="s">
        <v>117</v>
      </c>
      <c r="C125" s="159" t="s">
        <v>229</v>
      </c>
      <c r="D125" s="160" t="s">
        <v>465</v>
      </c>
      <c r="E125" s="183">
        <v>1.72</v>
      </c>
      <c r="F125" s="184">
        <v>3</v>
      </c>
      <c r="G125" s="24" t="s">
        <v>227</v>
      </c>
      <c r="H125" s="68" t="s">
        <v>117</v>
      </c>
      <c r="I125" s="26">
        <v>5525</v>
      </c>
      <c r="J125" s="795">
        <v>21.274657534246575</v>
      </c>
      <c r="K125" s="60"/>
      <c r="L125" s="60"/>
      <c r="M125" s="60"/>
      <c r="N125" s="60"/>
    </row>
    <row r="126" spans="1:14" ht="15" customHeight="1" x14ac:dyDescent="0.25">
      <c r="A126" s="156" t="s">
        <v>232</v>
      </c>
      <c r="B126" s="156" t="s">
        <v>82</v>
      </c>
      <c r="C126" s="159" t="s">
        <v>235</v>
      </c>
      <c r="D126" s="160" t="s">
        <v>467</v>
      </c>
      <c r="E126" s="185">
        <v>1.71</v>
      </c>
      <c r="F126" s="186">
        <v>3</v>
      </c>
      <c r="G126" s="24" t="s">
        <v>232</v>
      </c>
      <c r="H126" s="68" t="s">
        <v>82</v>
      </c>
      <c r="I126" s="26">
        <v>6846</v>
      </c>
      <c r="J126" s="795">
        <v>24.985159817351601</v>
      </c>
      <c r="K126" s="60"/>
      <c r="L126" s="60"/>
      <c r="M126" s="60"/>
      <c r="N126" s="60"/>
    </row>
    <row r="127" spans="1:14" ht="15" customHeight="1" x14ac:dyDescent="0.25">
      <c r="A127" s="156" t="s">
        <v>238</v>
      </c>
      <c r="B127" s="156" t="s">
        <v>28</v>
      </c>
      <c r="C127" s="159" t="s">
        <v>241</v>
      </c>
      <c r="D127" s="160" t="s">
        <v>432</v>
      </c>
      <c r="E127" s="183">
        <v>1.72</v>
      </c>
      <c r="F127" s="184">
        <v>2</v>
      </c>
      <c r="G127" s="24" t="s">
        <v>238</v>
      </c>
      <c r="H127" s="68" t="s">
        <v>28</v>
      </c>
      <c r="I127" s="26">
        <v>6079</v>
      </c>
      <c r="J127" s="795">
        <v>23.032876712328768</v>
      </c>
      <c r="K127" s="60"/>
      <c r="L127" s="60"/>
      <c r="M127" s="60"/>
      <c r="N127" s="60"/>
    </row>
    <row r="128" spans="1:14" ht="15" customHeight="1" x14ac:dyDescent="0.25">
      <c r="A128" s="162" t="s">
        <v>359</v>
      </c>
      <c r="B128" s="162" t="s">
        <v>360</v>
      </c>
      <c r="C128" s="165" t="s">
        <v>362</v>
      </c>
      <c r="D128" s="160" t="s">
        <v>432</v>
      </c>
      <c r="E128" s="185">
        <v>1.67</v>
      </c>
      <c r="F128" s="186">
        <v>2</v>
      </c>
      <c r="G128" s="24" t="s">
        <v>359</v>
      </c>
      <c r="H128" s="68" t="s">
        <v>360</v>
      </c>
      <c r="I128" s="26">
        <v>6946</v>
      </c>
      <c r="J128" s="795">
        <v>25.881050228310503</v>
      </c>
      <c r="K128" s="60"/>
      <c r="L128" s="60"/>
      <c r="M128" s="60"/>
      <c r="N128" s="60"/>
    </row>
    <row r="129" spans="1:14" ht="15" customHeight="1" x14ac:dyDescent="0.25">
      <c r="A129" s="156" t="s">
        <v>243</v>
      </c>
      <c r="B129" s="156" t="s">
        <v>45</v>
      </c>
      <c r="C129" s="159" t="s">
        <v>245</v>
      </c>
      <c r="D129" s="160" t="s">
        <v>469</v>
      </c>
      <c r="E129" s="183">
        <v>1.57</v>
      </c>
      <c r="F129" s="184">
        <v>3</v>
      </c>
      <c r="G129" s="24" t="s">
        <v>243</v>
      </c>
      <c r="H129" s="68" t="s">
        <v>82</v>
      </c>
      <c r="I129" s="26">
        <v>6054</v>
      </c>
      <c r="J129" s="795">
        <v>21.091552511415525</v>
      </c>
      <c r="K129" s="60"/>
      <c r="L129" s="60"/>
      <c r="M129" s="60"/>
      <c r="N129" s="60"/>
    </row>
    <row r="130" spans="1:14" ht="15" customHeight="1" x14ac:dyDescent="0.25">
      <c r="A130" s="156" t="s">
        <v>247</v>
      </c>
      <c r="B130" s="156" t="s">
        <v>248</v>
      </c>
      <c r="C130" s="159" t="s">
        <v>250</v>
      </c>
      <c r="D130" s="160" t="s">
        <v>470</v>
      </c>
      <c r="E130" s="183">
        <v>1.62</v>
      </c>
      <c r="F130" s="184">
        <v>3</v>
      </c>
      <c r="G130" s="24" t="s">
        <v>247</v>
      </c>
      <c r="H130" s="68" t="s">
        <v>248</v>
      </c>
      <c r="I130" s="26">
        <v>6808</v>
      </c>
      <c r="J130" s="795">
        <v>26.642009132420092</v>
      </c>
      <c r="K130" s="60"/>
      <c r="L130" s="60"/>
      <c r="M130" s="60"/>
      <c r="N130" s="60"/>
    </row>
    <row r="131" spans="1:14" ht="15" customHeight="1" x14ac:dyDescent="0.25">
      <c r="A131" s="156" t="s">
        <v>364</v>
      </c>
      <c r="B131" s="156" t="s">
        <v>365</v>
      </c>
      <c r="C131" s="159" t="s">
        <v>367</v>
      </c>
      <c r="D131" s="160" t="s">
        <v>432</v>
      </c>
      <c r="E131" s="185">
        <v>1.68</v>
      </c>
      <c r="F131" s="186">
        <v>2</v>
      </c>
      <c r="G131" s="24" t="s">
        <v>364</v>
      </c>
      <c r="H131" s="68" t="s">
        <v>365</v>
      </c>
      <c r="I131" s="26">
        <v>6094</v>
      </c>
      <c r="J131" s="795">
        <v>20.186986301369863</v>
      </c>
      <c r="K131" s="60"/>
      <c r="L131" s="60"/>
      <c r="M131" s="60"/>
      <c r="N131" s="60"/>
    </row>
    <row r="132" spans="1:14" ht="15" customHeight="1" x14ac:dyDescent="0.25">
      <c r="A132" s="707" t="s">
        <v>252</v>
      </c>
      <c r="B132" s="707" t="s">
        <v>82</v>
      </c>
      <c r="C132" s="713" t="s">
        <v>253</v>
      </c>
      <c r="D132" s="714" t="s">
        <v>472</v>
      </c>
      <c r="E132" s="183">
        <v>1.66</v>
      </c>
      <c r="F132" s="184">
        <v>3</v>
      </c>
      <c r="G132" s="24" t="s">
        <v>252</v>
      </c>
      <c r="H132" s="68" t="s">
        <v>82</v>
      </c>
      <c r="I132" s="26">
        <v>5371</v>
      </c>
      <c r="J132" s="795">
        <v>30.758219178082193</v>
      </c>
      <c r="K132" s="707" t="s">
        <v>560</v>
      </c>
      <c r="L132" s="709">
        <v>30.8</v>
      </c>
      <c r="M132" s="710">
        <v>27.4</v>
      </c>
      <c r="N132" s="710">
        <f>L132-M132</f>
        <v>3.4000000000000021</v>
      </c>
    </row>
    <row r="133" spans="1:14" ht="15" customHeight="1" x14ac:dyDescent="0.25">
      <c r="A133" s="156" t="s">
        <v>254</v>
      </c>
      <c r="B133" s="156" t="s">
        <v>255</v>
      </c>
      <c r="C133" s="159" t="s">
        <v>257</v>
      </c>
      <c r="D133" s="160" t="s">
        <v>446</v>
      </c>
      <c r="E133" s="183">
        <v>1.7</v>
      </c>
      <c r="F133" s="184">
        <v>3</v>
      </c>
      <c r="G133" s="24" t="s">
        <v>254</v>
      </c>
      <c r="H133" s="68" t="s">
        <v>255</v>
      </c>
      <c r="I133" s="26">
        <v>6221</v>
      </c>
      <c r="J133" s="795">
        <v>22.180365296803654</v>
      </c>
      <c r="K133" s="60"/>
      <c r="L133" s="60"/>
      <c r="M133" s="60"/>
      <c r="N133" s="60"/>
    </row>
    <row r="134" spans="1:14" ht="15" customHeight="1" x14ac:dyDescent="0.25">
      <c r="A134" s="156" t="s">
        <v>254</v>
      </c>
      <c r="B134" s="156" t="s">
        <v>176</v>
      </c>
      <c r="C134" s="159" t="s">
        <v>260</v>
      </c>
      <c r="D134" s="160" t="s">
        <v>446</v>
      </c>
      <c r="E134" s="183">
        <v>1.71</v>
      </c>
      <c r="F134" s="184">
        <v>3</v>
      </c>
      <c r="G134" s="24" t="s">
        <v>254</v>
      </c>
      <c r="H134" s="68" t="s">
        <v>176</v>
      </c>
      <c r="I134" s="26">
        <v>5749</v>
      </c>
      <c r="J134" s="795">
        <v>24.739041095890411</v>
      </c>
      <c r="K134" s="60"/>
      <c r="L134" s="60"/>
      <c r="M134" s="60"/>
      <c r="N134" s="60"/>
    </row>
    <row r="135" spans="1:14" ht="15" customHeight="1" x14ac:dyDescent="0.25">
      <c r="A135" s="707" t="s">
        <v>263</v>
      </c>
      <c r="B135" s="707" t="s">
        <v>45</v>
      </c>
      <c r="C135" s="713" t="s">
        <v>264</v>
      </c>
      <c r="D135" s="714" t="s">
        <v>432</v>
      </c>
      <c r="E135" s="183">
        <v>1.68</v>
      </c>
      <c r="F135" s="184">
        <v>3</v>
      </c>
      <c r="G135" s="24" t="s">
        <v>263</v>
      </c>
      <c r="H135" s="68" t="s">
        <v>45</v>
      </c>
      <c r="I135" s="26">
        <v>5530</v>
      </c>
      <c r="J135" s="795">
        <v>32.094292237442922</v>
      </c>
      <c r="K135" s="707" t="s">
        <v>185</v>
      </c>
      <c r="L135" s="709">
        <v>32.1</v>
      </c>
      <c r="M135" s="710">
        <v>29.9</v>
      </c>
      <c r="N135" s="710">
        <f>L135-M135</f>
        <v>2.2000000000000028</v>
      </c>
    </row>
    <row r="136" spans="1:14" ht="15" customHeight="1" x14ac:dyDescent="0.25">
      <c r="A136" s="707" t="s">
        <v>266</v>
      </c>
      <c r="B136" s="707" t="s">
        <v>17</v>
      </c>
      <c r="C136" s="713" t="s">
        <v>268</v>
      </c>
      <c r="D136" s="714" t="s">
        <v>432</v>
      </c>
      <c r="E136" s="183">
        <v>1.53</v>
      </c>
      <c r="F136" s="184">
        <v>2</v>
      </c>
      <c r="G136" s="24" t="s">
        <v>266</v>
      </c>
      <c r="H136" s="68" t="s">
        <v>17</v>
      </c>
      <c r="I136" s="26">
        <v>5747</v>
      </c>
      <c r="J136" s="795">
        <v>26.041095890410958</v>
      </c>
      <c r="K136" s="707" t="s">
        <v>570</v>
      </c>
      <c r="L136" s="709">
        <v>26</v>
      </c>
      <c r="M136" s="710">
        <v>23.8</v>
      </c>
      <c r="N136" s="710">
        <f>L136-M136</f>
        <v>2.1999999999999993</v>
      </c>
    </row>
    <row r="137" spans="1:14" ht="15" customHeight="1" x14ac:dyDescent="0.25">
      <c r="A137" s="156" t="s">
        <v>271</v>
      </c>
      <c r="B137" s="156" t="s">
        <v>117</v>
      </c>
      <c r="C137" s="159" t="s">
        <v>273</v>
      </c>
      <c r="D137" s="160" t="s">
        <v>432</v>
      </c>
      <c r="E137" s="183">
        <v>1.62</v>
      </c>
      <c r="F137" s="184">
        <v>3</v>
      </c>
      <c r="G137" s="24" t="s">
        <v>271</v>
      </c>
      <c r="H137" s="68" t="s">
        <v>117</v>
      </c>
      <c r="I137" s="26">
        <v>5673</v>
      </c>
      <c r="J137" s="795">
        <v>23.881050228310503</v>
      </c>
      <c r="K137" s="60"/>
      <c r="L137" s="60"/>
      <c r="M137" s="60"/>
      <c r="N137" s="60"/>
    </row>
    <row r="138" spans="1:14" ht="15" customHeight="1" x14ac:dyDescent="0.25">
      <c r="A138" s="156" t="s">
        <v>276</v>
      </c>
      <c r="B138" s="156" t="s">
        <v>117</v>
      </c>
      <c r="C138" s="159" t="s">
        <v>277</v>
      </c>
      <c r="D138" s="160" t="s">
        <v>474</v>
      </c>
      <c r="E138" s="183">
        <v>1.58</v>
      </c>
      <c r="F138" s="184">
        <v>3</v>
      </c>
      <c r="G138" s="24" t="s">
        <v>276</v>
      </c>
      <c r="H138" s="68" t="s">
        <v>117</v>
      </c>
      <c r="I138" s="26">
        <v>5383</v>
      </c>
      <c r="J138" s="795">
        <v>32.277397260273972</v>
      </c>
      <c r="K138" s="60"/>
      <c r="L138" s="60"/>
      <c r="M138" s="60"/>
      <c r="N138" s="60"/>
    </row>
    <row r="139" spans="1:14" ht="15" customHeight="1" x14ac:dyDescent="0.25">
      <c r="A139" s="707" t="s">
        <v>279</v>
      </c>
      <c r="B139" s="707" t="s">
        <v>176</v>
      </c>
      <c r="C139" s="713" t="s">
        <v>281</v>
      </c>
      <c r="D139" s="714" t="s">
        <v>475</v>
      </c>
      <c r="E139" s="185">
        <v>1.63</v>
      </c>
      <c r="F139" s="186">
        <v>3</v>
      </c>
      <c r="G139" s="24" t="s">
        <v>279</v>
      </c>
      <c r="H139" s="68" t="s">
        <v>176</v>
      </c>
      <c r="I139" s="26">
        <v>6366</v>
      </c>
      <c r="J139" s="795">
        <v>36.536757990867585</v>
      </c>
      <c r="K139" s="711" t="s">
        <v>573</v>
      </c>
      <c r="L139" s="709">
        <v>36.5</v>
      </c>
      <c r="M139" s="710">
        <v>33.1</v>
      </c>
      <c r="N139" s="710">
        <f>L139-M139</f>
        <v>3.3999999999999986</v>
      </c>
    </row>
    <row r="140" spans="1:14" ht="15" customHeight="1" x14ac:dyDescent="0.25">
      <c r="A140" s="707" t="s">
        <v>283</v>
      </c>
      <c r="B140" s="707" t="s">
        <v>82</v>
      </c>
      <c r="C140" s="713" t="s">
        <v>284</v>
      </c>
      <c r="D140" s="714" t="s">
        <v>432</v>
      </c>
      <c r="E140" s="183">
        <v>1.72</v>
      </c>
      <c r="F140" s="184">
        <v>0</v>
      </c>
      <c r="G140" s="24" t="s">
        <v>283</v>
      </c>
      <c r="H140" s="68" t="s">
        <v>82</v>
      </c>
      <c r="I140" s="26">
        <v>5912</v>
      </c>
      <c r="J140" s="795">
        <v>33.114611872146114</v>
      </c>
      <c r="K140" s="707" t="s">
        <v>574</v>
      </c>
      <c r="L140" s="709">
        <v>33.1</v>
      </c>
      <c r="M140" s="710">
        <v>24.6</v>
      </c>
      <c r="N140" s="710">
        <f>L140-M140</f>
        <v>8.5</v>
      </c>
    </row>
    <row r="141" spans="1:14" ht="15" customHeight="1" x14ac:dyDescent="0.25">
      <c r="A141" s="707" t="s">
        <v>369</v>
      </c>
      <c r="B141" s="707" t="s">
        <v>82</v>
      </c>
      <c r="C141" s="713" t="s">
        <v>370</v>
      </c>
      <c r="D141" s="714" t="s">
        <v>432</v>
      </c>
      <c r="E141" s="185">
        <v>1.63</v>
      </c>
      <c r="F141" s="186">
        <v>2</v>
      </c>
      <c r="G141" s="24" t="s">
        <v>369</v>
      </c>
      <c r="H141" s="68" t="s">
        <v>82</v>
      </c>
      <c r="I141" s="26">
        <v>5543</v>
      </c>
      <c r="J141" s="795">
        <v>35.020319634703199</v>
      </c>
      <c r="K141" s="707" t="s">
        <v>185</v>
      </c>
      <c r="L141" s="709">
        <v>35</v>
      </c>
      <c r="M141" s="710">
        <v>30.1</v>
      </c>
      <c r="N141" s="710">
        <f>L141-M141</f>
        <v>4.8999999999999986</v>
      </c>
    </row>
    <row r="142" spans="1:14" ht="15" customHeight="1" x14ac:dyDescent="0.25">
      <c r="A142" s="156" t="s">
        <v>287</v>
      </c>
      <c r="B142" s="156" t="s">
        <v>117</v>
      </c>
      <c r="C142" s="159" t="s">
        <v>289</v>
      </c>
      <c r="D142" s="160" t="s">
        <v>432</v>
      </c>
      <c r="E142" s="183">
        <v>1.57</v>
      </c>
      <c r="F142" s="184">
        <v>2</v>
      </c>
      <c r="G142" s="24" t="s">
        <v>287</v>
      </c>
      <c r="H142" s="68" t="s">
        <v>117</v>
      </c>
      <c r="I142" s="26">
        <v>5747</v>
      </c>
      <c r="J142" s="795">
        <v>23.299315068493151</v>
      </c>
      <c r="K142" s="60"/>
      <c r="L142" s="60"/>
      <c r="M142" s="60"/>
      <c r="N142" s="60"/>
    </row>
    <row r="143" spans="1:14" ht="15" customHeight="1" x14ac:dyDescent="0.25">
      <c r="A143" s="707" t="s">
        <v>291</v>
      </c>
      <c r="B143" s="707" t="s">
        <v>17</v>
      </c>
      <c r="C143" s="713" t="s">
        <v>292</v>
      </c>
      <c r="D143" s="714" t="s">
        <v>432</v>
      </c>
      <c r="E143" s="183">
        <v>1.6</v>
      </c>
      <c r="F143" s="184">
        <v>3</v>
      </c>
      <c r="G143" s="24" t="s">
        <v>291</v>
      </c>
      <c r="H143" s="68" t="s">
        <v>17</v>
      </c>
      <c r="I143" s="26">
        <v>5475</v>
      </c>
      <c r="J143" s="795">
        <v>35.25</v>
      </c>
      <c r="K143" s="707" t="s">
        <v>471</v>
      </c>
      <c r="L143" s="709">
        <v>35.299999999999997</v>
      </c>
      <c r="M143" s="710">
        <v>22.6</v>
      </c>
      <c r="N143" s="710">
        <f>L143-M143</f>
        <v>12.699999999999996</v>
      </c>
    </row>
    <row r="144" spans="1:14" ht="15" customHeight="1" x14ac:dyDescent="0.25">
      <c r="A144" s="162" t="s">
        <v>295</v>
      </c>
      <c r="B144" s="156" t="s">
        <v>45</v>
      </c>
      <c r="C144" s="165" t="s">
        <v>297</v>
      </c>
      <c r="D144" s="160" t="s">
        <v>432</v>
      </c>
      <c r="E144" s="183">
        <v>1.62</v>
      </c>
      <c r="F144" s="184">
        <v>2</v>
      </c>
      <c r="G144" s="24" t="s">
        <v>295</v>
      </c>
      <c r="H144" s="68" t="s">
        <v>45</v>
      </c>
      <c r="I144" s="26">
        <v>6285</v>
      </c>
      <c r="J144" s="795">
        <v>23.897488584474885</v>
      </c>
      <c r="K144" s="60"/>
      <c r="L144" s="60"/>
      <c r="M144" s="60"/>
      <c r="N144" s="60"/>
    </row>
    <row r="145" spans="1:14" ht="15" customHeight="1" x14ac:dyDescent="0.25">
      <c r="A145" s="156" t="s">
        <v>371</v>
      </c>
      <c r="B145" s="156" t="s">
        <v>372</v>
      </c>
      <c r="C145" s="159" t="s">
        <v>375</v>
      </c>
      <c r="D145" s="160" t="s">
        <v>432</v>
      </c>
      <c r="E145" s="185">
        <v>1.51</v>
      </c>
      <c r="F145" s="186">
        <v>2</v>
      </c>
      <c r="G145" s="24" t="s">
        <v>371</v>
      </c>
      <c r="H145" s="68" t="s">
        <v>372</v>
      </c>
      <c r="I145" s="26">
        <v>5919</v>
      </c>
      <c r="J145" s="795">
        <v>26.371689497716893</v>
      </c>
      <c r="K145" s="60"/>
      <c r="L145" s="60"/>
      <c r="M145" s="60"/>
      <c r="N145" s="60"/>
    </row>
    <row r="146" spans="1:14" ht="15" customHeight="1" x14ac:dyDescent="0.25">
      <c r="A146" s="162" t="s">
        <v>299</v>
      </c>
      <c r="B146" s="162" t="s">
        <v>17</v>
      </c>
      <c r="C146" s="165" t="s">
        <v>300</v>
      </c>
      <c r="D146" s="160" t="s">
        <v>432</v>
      </c>
      <c r="E146" s="185">
        <v>1.66</v>
      </c>
      <c r="F146" s="186">
        <v>2</v>
      </c>
      <c r="G146" s="24" t="s">
        <v>299</v>
      </c>
      <c r="H146" s="68" t="s">
        <v>17</v>
      </c>
      <c r="I146" s="26">
        <v>8155</v>
      </c>
      <c r="J146" s="795">
        <v>24.205022831050229</v>
      </c>
      <c r="K146" s="60"/>
      <c r="L146" s="60"/>
      <c r="M146" s="60"/>
      <c r="N146" s="60"/>
    </row>
    <row r="147" spans="1:14" ht="15" customHeight="1" x14ac:dyDescent="0.25">
      <c r="A147" s="156" t="s">
        <v>303</v>
      </c>
      <c r="B147" s="156" t="s">
        <v>28</v>
      </c>
      <c r="C147" s="159" t="s">
        <v>305</v>
      </c>
      <c r="D147" s="160" t="s">
        <v>432</v>
      </c>
      <c r="E147" s="183">
        <v>1.67</v>
      </c>
      <c r="F147" s="184">
        <v>3</v>
      </c>
      <c r="G147" s="24" t="s">
        <v>303</v>
      </c>
      <c r="H147" s="68" t="s">
        <v>28</v>
      </c>
      <c r="I147" s="26">
        <v>5777</v>
      </c>
      <c r="J147" s="795">
        <v>20.857990867579908</v>
      </c>
      <c r="K147" s="60"/>
      <c r="L147" s="60"/>
      <c r="M147" s="60"/>
      <c r="N147" s="60"/>
    </row>
    <row r="148" spans="1:14" ht="15" customHeight="1" x14ac:dyDescent="0.25">
      <c r="A148" s="156" t="s">
        <v>307</v>
      </c>
      <c r="B148" s="156" t="s">
        <v>308</v>
      </c>
      <c r="C148" s="159" t="s">
        <v>310</v>
      </c>
      <c r="D148" s="160" t="s">
        <v>478</v>
      </c>
      <c r="E148" s="183" t="s">
        <v>443</v>
      </c>
      <c r="F148" s="184">
        <v>2</v>
      </c>
      <c r="G148" s="24" t="s">
        <v>307</v>
      </c>
      <c r="H148" s="68" t="s">
        <v>308</v>
      </c>
      <c r="I148" s="26">
        <v>5559</v>
      </c>
      <c r="J148" s="795">
        <v>25.975342465753425</v>
      </c>
      <c r="K148" s="60"/>
      <c r="L148" s="60"/>
      <c r="M148" s="60"/>
      <c r="N148" s="60"/>
    </row>
    <row r="149" spans="1:14" ht="15" customHeight="1" x14ac:dyDescent="0.25">
      <c r="A149" s="707" t="s">
        <v>314</v>
      </c>
      <c r="B149" s="707" t="s">
        <v>28</v>
      </c>
      <c r="C149" s="713" t="s">
        <v>316</v>
      </c>
      <c r="D149" s="714" t="s">
        <v>479</v>
      </c>
      <c r="E149" s="183" t="s">
        <v>443</v>
      </c>
      <c r="F149" s="184" t="s">
        <v>443</v>
      </c>
      <c r="G149" s="24" t="s">
        <v>314</v>
      </c>
      <c r="H149" s="68" t="s">
        <v>28</v>
      </c>
      <c r="I149" s="26">
        <v>6832</v>
      </c>
      <c r="J149" s="795">
        <v>29.991780821917807</v>
      </c>
      <c r="K149" s="707" t="s">
        <v>185</v>
      </c>
      <c r="L149" s="709">
        <v>30</v>
      </c>
      <c r="M149" s="710">
        <v>25.6</v>
      </c>
      <c r="N149" s="710">
        <f>L149-M149</f>
        <v>4.3999999999999986</v>
      </c>
    </row>
    <row r="150" spans="1:14" ht="15" customHeight="1" x14ac:dyDescent="0.25">
      <c r="A150" s="156" t="s">
        <v>319</v>
      </c>
      <c r="B150" s="156" t="s">
        <v>17</v>
      </c>
      <c r="C150" s="159" t="s">
        <v>321</v>
      </c>
      <c r="D150" s="160" t="s">
        <v>480</v>
      </c>
      <c r="E150" s="185">
        <v>1.71</v>
      </c>
      <c r="F150" s="186">
        <v>3</v>
      </c>
      <c r="G150" s="24" t="s">
        <v>319</v>
      </c>
      <c r="H150" s="68" t="s">
        <v>17</v>
      </c>
      <c r="I150" s="26">
        <v>6557</v>
      </c>
      <c r="J150" s="795">
        <v>30.524657534246575</v>
      </c>
      <c r="K150" s="60"/>
      <c r="L150" s="60"/>
      <c r="M150" s="60"/>
      <c r="N150" s="60"/>
    </row>
    <row r="151" spans="1:14" s="35" customFormat="1" x14ac:dyDescent="0.25">
      <c r="A151" s="728"/>
      <c r="B151" s="728"/>
      <c r="C151" s="728"/>
      <c r="D151" s="728"/>
      <c r="E151" s="792"/>
      <c r="F151" s="793"/>
      <c r="G151" s="19"/>
      <c r="H151" s="19"/>
      <c r="I151" s="21"/>
      <c r="J151" s="661"/>
    </row>
    <row r="152" spans="1:14" x14ac:dyDescent="0.25">
      <c r="A152" s="104" t="s">
        <v>0</v>
      </c>
      <c r="B152" s="104" t="s">
        <v>1</v>
      </c>
      <c r="C152" s="105" t="s">
        <v>8</v>
      </c>
      <c r="G152" s="22" t="s">
        <v>0</v>
      </c>
      <c r="H152" s="790" t="s">
        <v>1</v>
      </c>
      <c r="I152" s="22" t="s">
        <v>10</v>
      </c>
    </row>
    <row r="153" spans="1:14" x14ac:dyDescent="0.25">
      <c r="A153" s="108" t="s">
        <v>16</v>
      </c>
      <c r="B153" s="108" t="s">
        <v>17</v>
      </c>
      <c r="C153" s="109" t="s">
        <v>22</v>
      </c>
      <c r="D153" s="35">
        <v>7</v>
      </c>
      <c r="E153">
        <v>5</v>
      </c>
      <c r="F153">
        <v>1875</v>
      </c>
      <c r="G153" s="24" t="s">
        <v>16</v>
      </c>
      <c r="H153" s="68" t="s">
        <v>17</v>
      </c>
      <c r="I153" s="26">
        <v>5772</v>
      </c>
      <c r="J153">
        <v>20</v>
      </c>
      <c r="K153">
        <v>10</v>
      </c>
      <c r="L153">
        <v>1915</v>
      </c>
      <c r="M153" s="794">
        <f>(L153-F153)+((K153-E153)/12)+((J153-D153)/365)</f>
        <v>40.452283105022829</v>
      </c>
    </row>
    <row r="154" spans="1:14" x14ac:dyDescent="0.25">
      <c r="A154" s="108" t="s">
        <v>27</v>
      </c>
      <c r="B154" s="108" t="s">
        <v>28</v>
      </c>
      <c r="C154" s="109" t="s">
        <v>30</v>
      </c>
      <c r="D154" s="35">
        <v>27</v>
      </c>
      <c r="E154">
        <v>1</v>
      </c>
      <c r="F154">
        <v>1893</v>
      </c>
      <c r="G154" s="24" t="s">
        <v>27</v>
      </c>
      <c r="H154" s="68" t="s">
        <v>28</v>
      </c>
      <c r="I154" s="26">
        <v>5946</v>
      </c>
      <c r="J154">
        <v>11</v>
      </c>
      <c r="K154">
        <v>4</v>
      </c>
      <c r="L154">
        <v>1916</v>
      </c>
      <c r="M154" s="794">
        <f t="shared" ref="M154:M206" si="0">(L154-F154)+((K154-E154)/12)+((J154-D154)/365)</f>
        <v>23.206164383561642</v>
      </c>
    </row>
    <row r="155" spans="1:14" x14ac:dyDescent="0.25">
      <c r="A155" s="108" t="s">
        <v>34</v>
      </c>
      <c r="B155" s="108" t="s">
        <v>434</v>
      </c>
      <c r="C155" s="109" t="s">
        <v>36</v>
      </c>
      <c r="D155" s="35">
        <v>21</v>
      </c>
      <c r="E155">
        <v>6</v>
      </c>
      <c r="F155">
        <v>1886</v>
      </c>
      <c r="G155" s="24" t="s">
        <v>34</v>
      </c>
      <c r="H155" s="68" t="s">
        <v>383</v>
      </c>
      <c r="I155" s="26">
        <v>5647</v>
      </c>
      <c r="J155">
        <v>17</v>
      </c>
      <c r="K155">
        <v>6</v>
      </c>
      <c r="L155">
        <v>1915</v>
      </c>
      <c r="M155" s="794">
        <f t="shared" si="0"/>
        <v>28.989041095890411</v>
      </c>
    </row>
    <row r="156" spans="1:14" x14ac:dyDescent="0.25">
      <c r="A156" s="108" t="s">
        <v>39</v>
      </c>
      <c r="B156" s="108" t="s">
        <v>40</v>
      </c>
      <c r="C156" s="109" t="s">
        <v>42</v>
      </c>
      <c r="D156" s="35">
        <v>28</v>
      </c>
      <c r="E156">
        <v>3</v>
      </c>
      <c r="F156">
        <v>1883</v>
      </c>
      <c r="G156" s="24" t="s">
        <v>39</v>
      </c>
      <c r="H156" s="68" t="s">
        <v>40</v>
      </c>
      <c r="I156" s="26">
        <v>6327</v>
      </c>
      <c r="J156">
        <v>27</v>
      </c>
      <c r="K156">
        <v>4</v>
      </c>
      <c r="L156">
        <v>1917</v>
      </c>
      <c r="M156" s="794">
        <f t="shared" si="0"/>
        <v>34.080593607305936</v>
      </c>
    </row>
    <row r="157" spans="1:14" x14ac:dyDescent="0.25">
      <c r="A157" s="108" t="s">
        <v>44</v>
      </c>
      <c r="B157" s="108" t="s">
        <v>45</v>
      </c>
      <c r="C157" s="109" t="s">
        <v>46</v>
      </c>
      <c r="D157" s="35">
        <v>3</v>
      </c>
      <c r="E157">
        <v>4</v>
      </c>
      <c r="F157">
        <v>1893</v>
      </c>
      <c r="G157" s="24" t="s">
        <v>44</v>
      </c>
      <c r="H157" s="68" t="s">
        <v>45</v>
      </c>
      <c r="I157" s="26">
        <v>7485</v>
      </c>
      <c r="J157">
        <v>28</v>
      </c>
      <c r="K157">
        <v>6</v>
      </c>
      <c r="L157">
        <v>1920</v>
      </c>
      <c r="M157" s="794">
        <f t="shared" si="0"/>
        <v>27.235159817351601</v>
      </c>
    </row>
    <row r="158" spans="1:14" x14ac:dyDescent="0.25">
      <c r="A158" s="122" t="s">
        <v>328</v>
      </c>
      <c r="B158" s="122" t="s">
        <v>17</v>
      </c>
      <c r="C158" s="120" t="s">
        <v>330</v>
      </c>
      <c r="D158" s="35">
        <v>5</v>
      </c>
      <c r="E158">
        <v>3</v>
      </c>
      <c r="F158">
        <v>1880</v>
      </c>
      <c r="G158" s="24" t="s">
        <v>328</v>
      </c>
      <c r="H158" s="68" t="s">
        <v>17</v>
      </c>
      <c r="I158" s="26">
        <v>5377</v>
      </c>
      <c r="J158">
        <v>20</v>
      </c>
      <c r="K158">
        <v>9</v>
      </c>
      <c r="L158">
        <v>1914</v>
      </c>
      <c r="M158" s="794">
        <f t="shared" si="0"/>
        <v>34.541095890410958</v>
      </c>
    </row>
    <row r="159" spans="1:14" x14ac:dyDescent="0.25">
      <c r="A159" s="122" t="s">
        <v>332</v>
      </c>
      <c r="B159" s="122" t="s">
        <v>82</v>
      </c>
      <c r="C159" s="120" t="s">
        <v>335</v>
      </c>
      <c r="D159" s="35">
        <v>25</v>
      </c>
      <c r="E159">
        <v>7</v>
      </c>
      <c r="F159">
        <v>1879</v>
      </c>
      <c r="G159" s="24" t="s">
        <v>332</v>
      </c>
      <c r="H159" s="68" t="s">
        <v>82</v>
      </c>
      <c r="I159" s="26">
        <v>5480</v>
      </c>
      <c r="J159">
        <v>1</v>
      </c>
      <c r="K159">
        <v>1</v>
      </c>
      <c r="L159">
        <v>1915</v>
      </c>
      <c r="M159" s="794">
        <f t="shared" si="0"/>
        <v>35.434246575342463</v>
      </c>
    </row>
    <row r="160" spans="1:14" x14ac:dyDescent="0.25">
      <c r="A160" s="108" t="s">
        <v>49</v>
      </c>
      <c r="B160" s="108" t="s">
        <v>17</v>
      </c>
      <c r="C160" s="109" t="s">
        <v>51</v>
      </c>
      <c r="D160" s="35">
        <v>12</v>
      </c>
      <c r="E160">
        <v>8</v>
      </c>
      <c r="F160">
        <v>1897</v>
      </c>
      <c r="G160" s="24" t="s">
        <v>49</v>
      </c>
      <c r="H160" s="68" t="s">
        <v>17</v>
      </c>
      <c r="I160" s="26">
        <v>6776</v>
      </c>
      <c r="J160">
        <v>20</v>
      </c>
      <c r="K160">
        <v>7</v>
      </c>
      <c r="L160">
        <v>1918</v>
      </c>
      <c r="M160" s="794">
        <f t="shared" si="0"/>
        <v>20.938584474885847</v>
      </c>
    </row>
    <row r="161" spans="1:13" x14ac:dyDescent="0.25">
      <c r="A161" s="108" t="s">
        <v>55</v>
      </c>
      <c r="B161" s="108" t="s">
        <v>436</v>
      </c>
      <c r="C161" s="109" t="s">
        <v>59</v>
      </c>
      <c r="D161" s="35">
        <v>22</v>
      </c>
      <c r="E161">
        <v>2</v>
      </c>
      <c r="F161">
        <v>1891</v>
      </c>
      <c r="G161" s="24" t="s">
        <v>55</v>
      </c>
      <c r="H161" s="68" t="s">
        <v>56</v>
      </c>
      <c r="I161" s="26">
        <v>5354</v>
      </c>
      <c r="J161">
        <v>28</v>
      </c>
      <c r="K161">
        <v>8</v>
      </c>
      <c r="L161">
        <v>1914</v>
      </c>
      <c r="M161" s="794">
        <f t="shared" si="0"/>
        <v>23.516438356164382</v>
      </c>
    </row>
    <row r="162" spans="1:13" x14ac:dyDescent="0.25">
      <c r="A162" s="108" t="s">
        <v>64</v>
      </c>
      <c r="B162" s="108" t="s">
        <v>65</v>
      </c>
      <c r="C162" s="109" t="s">
        <v>68</v>
      </c>
      <c r="D162" s="35">
        <v>14</v>
      </c>
      <c r="E162">
        <v>8</v>
      </c>
      <c r="F162">
        <v>1890</v>
      </c>
      <c r="G162" s="24" t="s">
        <v>64</v>
      </c>
      <c r="H162" s="68" t="s">
        <v>410</v>
      </c>
      <c r="I162" s="26">
        <v>5354</v>
      </c>
      <c r="J162">
        <v>28</v>
      </c>
      <c r="K162">
        <v>8</v>
      </c>
      <c r="L162">
        <v>1914</v>
      </c>
      <c r="M162" s="794">
        <f t="shared" si="0"/>
        <v>24.038356164383561</v>
      </c>
    </row>
    <row r="163" spans="1:13" x14ac:dyDescent="0.25">
      <c r="A163" s="108" t="s">
        <v>64</v>
      </c>
      <c r="B163" s="108" t="s">
        <v>28</v>
      </c>
      <c r="C163" s="109" t="s">
        <v>73</v>
      </c>
      <c r="D163" s="35">
        <v>26</v>
      </c>
      <c r="E163">
        <v>12</v>
      </c>
      <c r="F163">
        <v>1882</v>
      </c>
      <c r="G163" s="24" t="s">
        <v>64</v>
      </c>
      <c r="H163" s="68" t="s">
        <v>28</v>
      </c>
      <c r="I163" s="26">
        <v>5747</v>
      </c>
      <c r="J163">
        <v>25</v>
      </c>
      <c r="K163">
        <v>9</v>
      </c>
      <c r="L163">
        <v>1915</v>
      </c>
      <c r="M163" s="794">
        <f t="shared" si="0"/>
        <v>32.7472602739726</v>
      </c>
    </row>
    <row r="164" spans="1:13" x14ac:dyDescent="0.25">
      <c r="A164" s="108" t="s">
        <v>76</v>
      </c>
      <c r="B164" s="108" t="s">
        <v>45</v>
      </c>
      <c r="C164" s="109" t="s">
        <v>78</v>
      </c>
      <c r="D164" s="35">
        <v>18</v>
      </c>
      <c r="E164">
        <v>3</v>
      </c>
      <c r="F164">
        <v>1882</v>
      </c>
      <c r="G164" s="24" t="s">
        <v>76</v>
      </c>
      <c r="H164" s="68" t="s">
        <v>45</v>
      </c>
      <c r="I164" s="26">
        <v>6872</v>
      </c>
      <c r="J164">
        <v>24</v>
      </c>
      <c r="K164">
        <v>10</v>
      </c>
      <c r="L164">
        <v>1918</v>
      </c>
      <c r="M164" s="794">
        <f t="shared" si="0"/>
        <v>36.599771689497722</v>
      </c>
    </row>
    <row r="165" spans="1:13" x14ac:dyDescent="0.25">
      <c r="A165" s="122" t="s">
        <v>338</v>
      </c>
      <c r="B165" s="122" t="s">
        <v>17</v>
      </c>
      <c r="C165" s="120" t="s">
        <v>340</v>
      </c>
      <c r="D165" s="35">
        <v>4</v>
      </c>
      <c r="E165">
        <v>1</v>
      </c>
      <c r="F165">
        <v>1884</v>
      </c>
      <c r="G165" s="24" t="s">
        <v>338</v>
      </c>
      <c r="H165" s="68" t="s">
        <v>17</v>
      </c>
      <c r="I165" s="26">
        <v>5350</v>
      </c>
      <c r="J165">
        <v>24</v>
      </c>
      <c r="K165">
        <v>8</v>
      </c>
      <c r="L165">
        <v>1914</v>
      </c>
      <c r="M165" s="794">
        <f t="shared" si="0"/>
        <v>30.638127853881276</v>
      </c>
    </row>
    <row r="166" spans="1:13" x14ac:dyDescent="0.25">
      <c r="A166" s="122" t="s">
        <v>344</v>
      </c>
      <c r="B166" s="122" t="s">
        <v>164</v>
      </c>
      <c r="C166" s="120" t="s">
        <v>346</v>
      </c>
      <c r="D166" s="569">
        <v>20</v>
      </c>
      <c r="E166" s="569">
        <v>4</v>
      </c>
      <c r="F166">
        <v>1885</v>
      </c>
      <c r="G166" s="24" t="s">
        <v>344</v>
      </c>
      <c r="H166" s="68" t="s">
        <v>164</v>
      </c>
      <c r="I166" s="26">
        <v>6320</v>
      </c>
      <c r="J166" s="569">
        <v>20</v>
      </c>
      <c r="K166" s="569">
        <v>4</v>
      </c>
      <c r="L166">
        <v>1917</v>
      </c>
      <c r="M166" s="794">
        <f t="shared" si="0"/>
        <v>32</v>
      </c>
    </row>
    <row r="167" spans="1:13" x14ac:dyDescent="0.25">
      <c r="A167" s="108" t="s">
        <v>81</v>
      </c>
      <c r="B167" s="108" t="s">
        <v>82</v>
      </c>
      <c r="C167" s="115" t="s">
        <v>85</v>
      </c>
      <c r="D167" s="574">
        <v>26</v>
      </c>
      <c r="E167" s="574">
        <v>11</v>
      </c>
      <c r="F167" s="574">
        <v>1889</v>
      </c>
      <c r="G167" s="797" t="s">
        <v>81</v>
      </c>
      <c r="H167" s="798" t="s">
        <v>82</v>
      </c>
      <c r="I167" s="799">
        <v>5383</v>
      </c>
      <c r="J167" s="574">
        <v>26</v>
      </c>
      <c r="K167" s="574">
        <v>9</v>
      </c>
      <c r="L167" s="574">
        <v>1914</v>
      </c>
      <c r="M167" s="794">
        <f t="shared" si="0"/>
        <v>24.833333333333332</v>
      </c>
    </row>
    <row r="168" spans="1:13" x14ac:dyDescent="0.25">
      <c r="A168" s="108" t="s">
        <v>88</v>
      </c>
      <c r="B168" s="108" t="s">
        <v>89</v>
      </c>
      <c r="C168" s="109" t="s">
        <v>90</v>
      </c>
      <c r="D168" s="35">
        <v>9</v>
      </c>
      <c r="E168">
        <v>4</v>
      </c>
      <c r="F168">
        <v>1880</v>
      </c>
      <c r="G168" s="24" t="s">
        <v>88</v>
      </c>
      <c r="H168" s="68" t="s">
        <v>89</v>
      </c>
      <c r="I168" s="26">
        <v>5401</v>
      </c>
      <c r="J168">
        <v>14</v>
      </c>
      <c r="K168">
        <v>10</v>
      </c>
      <c r="L168">
        <v>1914</v>
      </c>
      <c r="M168" s="794">
        <f t="shared" si="0"/>
        <v>34.513698630136986</v>
      </c>
    </row>
    <row r="169" spans="1:13" x14ac:dyDescent="0.25">
      <c r="A169" s="108" t="s">
        <v>98</v>
      </c>
      <c r="B169" s="108" t="s">
        <v>28</v>
      </c>
      <c r="C169" s="109" t="s">
        <v>100</v>
      </c>
      <c r="D169" s="35">
        <v>11</v>
      </c>
      <c r="E169">
        <v>2</v>
      </c>
      <c r="F169">
        <v>1889</v>
      </c>
      <c r="G169" s="24" t="s">
        <v>98</v>
      </c>
      <c r="H169" s="68" t="s">
        <v>28</v>
      </c>
      <c r="I169" s="26">
        <v>6771</v>
      </c>
      <c r="J169">
        <v>15</v>
      </c>
      <c r="K169">
        <v>7</v>
      </c>
      <c r="L169">
        <v>1918</v>
      </c>
      <c r="M169" s="794">
        <f t="shared" si="0"/>
        <v>29.427625570776257</v>
      </c>
    </row>
    <row r="170" spans="1:13" x14ac:dyDescent="0.25">
      <c r="A170" s="108" t="s">
        <v>93</v>
      </c>
      <c r="B170" s="116" t="s">
        <v>438</v>
      </c>
      <c r="C170" s="469" t="s">
        <v>95</v>
      </c>
      <c r="D170" s="35">
        <v>3</v>
      </c>
      <c r="E170">
        <v>10</v>
      </c>
      <c r="F170">
        <v>1897</v>
      </c>
      <c r="G170" s="24" t="s">
        <v>93</v>
      </c>
      <c r="H170" s="68" t="s">
        <v>388</v>
      </c>
      <c r="I170" s="26">
        <v>7234</v>
      </c>
      <c r="J170">
        <v>21</v>
      </c>
      <c r="K170">
        <v>10</v>
      </c>
      <c r="L170">
        <v>1919</v>
      </c>
      <c r="M170" s="794">
        <f t="shared" si="0"/>
        <v>22.049315068493151</v>
      </c>
    </row>
    <row r="171" spans="1:13" x14ac:dyDescent="0.25">
      <c r="A171" s="111" t="s">
        <v>103</v>
      </c>
      <c r="B171" s="111" t="s">
        <v>439</v>
      </c>
      <c r="C171" s="118" t="s">
        <v>104</v>
      </c>
      <c r="D171" s="35">
        <v>11</v>
      </c>
      <c r="E171">
        <v>5</v>
      </c>
      <c r="F171">
        <v>1881</v>
      </c>
      <c r="G171" s="24" t="s">
        <v>103</v>
      </c>
      <c r="H171" s="68" t="s">
        <v>89</v>
      </c>
      <c r="I171" s="26">
        <v>6718</v>
      </c>
      <c r="J171">
        <v>23</v>
      </c>
      <c r="K171">
        <v>5</v>
      </c>
      <c r="L171">
        <v>1918</v>
      </c>
      <c r="M171" s="794">
        <f t="shared" si="0"/>
        <v>37.032876712328765</v>
      </c>
    </row>
    <row r="172" spans="1:13" x14ac:dyDescent="0.25">
      <c r="A172" s="111" t="s">
        <v>103</v>
      </c>
      <c r="B172" s="111" t="s">
        <v>440</v>
      </c>
      <c r="C172" s="120" t="s">
        <v>110</v>
      </c>
      <c r="D172" s="35">
        <v>30</v>
      </c>
      <c r="E172">
        <v>11</v>
      </c>
      <c r="F172">
        <v>1882</v>
      </c>
      <c r="G172" s="24" t="s">
        <v>103</v>
      </c>
      <c r="H172" s="68" t="s">
        <v>109</v>
      </c>
      <c r="I172" s="26">
        <v>5378</v>
      </c>
      <c r="J172">
        <v>21</v>
      </c>
      <c r="K172">
        <v>9</v>
      </c>
      <c r="L172">
        <v>1914</v>
      </c>
      <c r="M172" s="794">
        <f t="shared" si="0"/>
        <v>31.808675799086757</v>
      </c>
    </row>
    <row r="173" spans="1:13" x14ac:dyDescent="0.25">
      <c r="A173" s="111" t="s">
        <v>116</v>
      </c>
      <c r="B173" s="111" t="s">
        <v>442</v>
      </c>
      <c r="C173" s="118" t="s">
        <v>119</v>
      </c>
      <c r="D173" s="35">
        <v>27</v>
      </c>
      <c r="E173">
        <v>3</v>
      </c>
      <c r="F173">
        <v>1882</v>
      </c>
      <c r="G173" s="24" t="s">
        <v>116</v>
      </c>
      <c r="H173" s="68" t="s">
        <v>117</v>
      </c>
      <c r="I173" s="26">
        <v>7107</v>
      </c>
      <c r="J173">
        <v>16</v>
      </c>
      <c r="K173">
        <v>6</v>
      </c>
      <c r="L173">
        <v>1919</v>
      </c>
      <c r="M173" s="794">
        <f t="shared" si="0"/>
        <v>37.219863013698628</v>
      </c>
    </row>
    <row r="174" spans="1:13" x14ac:dyDescent="0.25">
      <c r="A174" s="108" t="s">
        <v>116</v>
      </c>
      <c r="B174" s="108" t="s">
        <v>122</v>
      </c>
      <c r="C174" s="109" t="s">
        <v>124</v>
      </c>
      <c r="D174" s="35">
        <v>17</v>
      </c>
      <c r="E174">
        <v>4</v>
      </c>
      <c r="F174">
        <v>1893</v>
      </c>
      <c r="G174" s="24" t="s">
        <v>116</v>
      </c>
      <c r="H174" s="68" t="s">
        <v>122</v>
      </c>
      <c r="I174" s="26">
        <v>5442</v>
      </c>
      <c r="J174">
        <v>24</v>
      </c>
      <c r="K174">
        <v>11</v>
      </c>
      <c r="L174">
        <v>1914</v>
      </c>
      <c r="M174" s="794">
        <f t="shared" si="0"/>
        <v>21.602511415525115</v>
      </c>
    </row>
    <row r="175" spans="1:13" x14ac:dyDescent="0.25">
      <c r="A175" s="108" t="s">
        <v>127</v>
      </c>
      <c r="B175" s="108" t="s">
        <v>117</v>
      </c>
      <c r="C175" s="109" t="s">
        <v>129</v>
      </c>
      <c r="D175" s="35">
        <v>1</v>
      </c>
      <c r="E175">
        <v>2</v>
      </c>
      <c r="F175">
        <v>1893</v>
      </c>
      <c r="G175" s="24" t="s">
        <v>127</v>
      </c>
      <c r="H175" s="68" t="s">
        <v>117</v>
      </c>
      <c r="I175" s="26">
        <v>5690</v>
      </c>
      <c r="J175">
        <v>30</v>
      </c>
      <c r="K175">
        <v>7</v>
      </c>
      <c r="L175">
        <v>1915</v>
      </c>
      <c r="M175" s="794">
        <f t="shared" si="0"/>
        <v>22.496118721461187</v>
      </c>
    </row>
    <row r="176" spans="1:13" x14ac:dyDescent="0.25">
      <c r="A176" s="108" t="s">
        <v>132</v>
      </c>
      <c r="B176" s="108" t="s">
        <v>82</v>
      </c>
      <c r="C176" s="109" t="s">
        <v>134</v>
      </c>
      <c r="D176" s="35">
        <v>25</v>
      </c>
      <c r="E176">
        <v>2</v>
      </c>
      <c r="F176">
        <v>1889</v>
      </c>
      <c r="G176" s="24" t="s">
        <v>132</v>
      </c>
      <c r="H176" s="68" t="s">
        <v>82</v>
      </c>
      <c r="I176" s="26">
        <v>6008</v>
      </c>
      <c r="J176">
        <v>12</v>
      </c>
      <c r="K176">
        <v>6</v>
      </c>
      <c r="L176">
        <v>1916</v>
      </c>
      <c r="M176" s="794">
        <f t="shared" si="0"/>
        <v>27.297716894977167</v>
      </c>
    </row>
    <row r="177" spans="1:13" x14ac:dyDescent="0.25">
      <c r="A177" s="108" t="s">
        <v>137</v>
      </c>
      <c r="B177" s="108" t="s">
        <v>138</v>
      </c>
      <c r="C177" s="109" t="s">
        <v>140</v>
      </c>
      <c r="D177" s="35">
        <v>9</v>
      </c>
      <c r="E177">
        <v>12</v>
      </c>
      <c r="F177">
        <v>1878</v>
      </c>
      <c r="G177" s="24" t="s">
        <v>137</v>
      </c>
      <c r="H177" s="68" t="s">
        <v>138</v>
      </c>
      <c r="I177" s="26">
        <v>5994</v>
      </c>
      <c r="J177">
        <v>29</v>
      </c>
      <c r="K177">
        <v>5</v>
      </c>
      <c r="L177">
        <v>1916</v>
      </c>
      <c r="M177" s="794">
        <f t="shared" si="0"/>
        <v>37.471461187214608</v>
      </c>
    </row>
    <row r="178" spans="1:13" x14ac:dyDescent="0.25">
      <c r="A178" s="108" t="s">
        <v>144</v>
      </c>
      <c r="B178" s="108" t="s">
        <v>17</v>
      </c>
      <c r="C178" s="109" t="s">
        <v>146</v>
      </c>
      <c r="D178" s="35">
        <v>4</v>
      </c>
      <c r="E178">
        <v>1</v>
      </c>
      <c r="F178">
        <v>1890</v>
      </c>
      <c r="G178" s="24" t="s">
        <v>144</v>
      </c>
      <c r="H178" s="68" t="s">
        <v>17</v>
      </c>
      <c r="I178" s="26">
        <v>5348</v>
      </c>
      <c r="J178">
        <v>22</v>
      </c>
      <c r="K178">
        <v>8</v>
      </c>
      <c r="L178">
        <v>1914</v>
      </c>
      <c r="M178" s="794">
        <f t="shared" si="0"/>
        <v>24.632648401826483</v>
      </c>
    </row>
    <row r="179" spans="1:13" x14ac:dyDescent="0.25">
      <c r="A179" s="108" t="s">
        <v>149</v>
      </c>
      <c r="B179" s="108" t="s">
        <v>17</v>
      </c>
      <c r="C179" s="109" t="s">
        <v>151</v>
      </c>
      <c r="D179" s="35">
        <v>4</v>
      </c>
      <c r="E179">
        <v>5</v>
      </c>
      <c r="F179">
        <v>1897</v>
      </c>
      <c r="G179" s="24" t="s">
        <v>149</v>
      </c>
      <c r="H179" s="68" t="s">
        <v>17</v>
      </c>
      <c r="I179" s="26">
        <v>6786</v>
      </c>
      <c r="J179">
        <v>30</v>
      </c>
      <c r="K179">
        <v>7</v>
      </c>
      <c r="L179">
        <v>1918</v>
      </c>
      <c r="M179" s="794">
        <f t="shared" si="0"/>
        <v>21.237899543378997</v>
      </c>
    </row>
    <row r="180" spans="1:13" x14ac:dyDescent="0.25">
      <c r="A180" s="108" t="s">
        <v>154</v>
      </c>
      <c r="B180" s="108" t="s">
        <v>82</v>
      </c>
      <c r="C180" s="109" t="s">
        <v>156</v>
      </c>
      <c r="D180" s="35">
        <v>6</v>
      </c>
      <c r="E180">
        <v>10</v>
      </c>
      <c r="F180">
        <v>1892</v>
      </c>
      <c r="G180" s="24" t="s">
        <v>154</v>
      </c>
      <c r="H180" s="68" t="s">
        <v>82</v>
      </c>
      <c r="I180" s="26">
        <v>5516</v>
      </c>
      <c r="J180">
        <v>6</v>
      </c>
      <c r="K180">
        <v>2</v>
      </c>
      <c r="L180">
        <v>1915</v>
      </c>
      <c r="M180" s="794">
        <f t="shared" si="0"/>
        <v>22.333333333333332</v>
      </c>
    </row>
    <row r="181" spans="1:13" x14ac:dyDescent="0.25">
      <c r="A181" s="108" t="s">
        <v>158</v>
      </c>
      <c r="B181" s="108" t="s">
        <v>448</v>
      </c>
      <c r="C181" s="120" t="s">
        <v>160</v>
      </c>
      <c r="D181" s="35">
        <v>7</v>
      </c>
      <c r="E181">
        <v>5</v>
      </c>
      <c r="F181">
        <v>1890</v>
      </c>
      <c r="G181" s="24" t="s">
        <v>158</v>
      </c>
      <c r="H181" s="68" t="s">
        <v>423</v>
      </c>
      <c r="I181" s="26">
        <v>5763</v>
      </c>
      <c r="J181">
        <v>11</v>
      </c>
      <c r="K181">
        <v>10</v>
      </c>
      <c r="L181">
        <v>1915</v>
      </c>
      <c r="M181" s="794">
        <f t="shared" si="0"/>
        <v>25.427625570776257</v>
      </c>
    </row>
    <row r="182" spans="1:13" x14ac:dyDescent="0.25">
      <c r="A182" s="122" t="s">
        <v>348</v>
      </c>
      <c r="B182" s="122" t="s">
        <v>187</v>
      </c>
      <c r="C182" s="120" t="s">
        <v>351</v>
      </c>
      <c r="D182" s="35">
        <v>1</v>
      </c>
      <c r="E182">
        <v>12</v>
      </c>
      <c r="F182">
        <v>1894</v>
      </c>
      <c r="G182" s="24" t="s">
        <v>348</v>
      </c>
      <c r="H182" s="68" t="s">
        <v>187</v>
      </c>
      <c r="I182" s="26">
        <v>5961</v>
      </c>
      <c r="J182">
        <v>26</v>
      </c>
      <c r="K182">
        <v>4</v>
      </c>
      <c r="L182">
        <v>1916</v>
      </c>
      <c r="M182" s="794">
        <f t="shared" si="0"/>
        <v>21.401826484018265</v>
      </c>
    </row>
    <row r="183" spans="1:13" x14ac:dyDescent="0.25">
      <c r="A183" s="108" t="s">
        <v>163</v>
      </c>
      <c r="B183" s="108" t="s">
        <v>164</v>
      </c>
      <c r="C183" s="109" t="s">
        <v>166</v>
      </c>
      <c r="D183" s="35">
        <v>26</v>
      </c>
      <c r="E183">
        <v>12</v>
      </c>
      <c r="F183">
        <v>1872</v>
      </c>
      <c r="G183" s="24" t="s">
        <v>163</v>
      </c>
      <c r="H183" s="68" t="s">
        <v>164</v>
      </c>
      <c r="I183" s="26">
        <v>5580</v>
      </c>
      <c r="J183">
        <v>11</v>
      </c>
      <c r="K183">
        <v>4</v>
      </c>
      <c r="L183">
        <v>1915</v>
      </c>
      <c r="M183" s="794">
        <f t="shared" si="0"/>
        <v>42.292237442922378</v>
      </c>
    </row>
    <row r="184" spans="1:13" x14ac:dyDescent="0.25">
      <c r="A184" s="108" t="s">
        <v>167</v>
      </c>
      <c r="B184" s="108" t="s">
        <v>168</v>
      </c>
      <c r="C184" s="109" t="s">
        <v>170</v>
      </c>
      <c r="D184" s="35">
        <v>7</v>
      </c>
      <c r="E184">
        <v>7</v>
      </c>
      <c r="F184">
        <v>1894</v>
      </c>
      <c r="G184" s="24" t="s">
        <v>167</v>
      </c>
      <c r="H184" s="68" t="s">
        <v>168</v>
      </c>
      <c r="I184" s="26">
        <v>5651</v>
      </c>
      <c r="J184">
        <v>21</v>
      </c>
      <c r="K184">
        <v>6</v>
      </c>
      <c r="L184">
        <v>1915</v>
      </c>
      <c r="M184" s="794">
        <f t="shared" si="0"/>
        <v>20.955022831050229</v>
      </c>
    </row>
    <row r="185" spans="1:13" x14ac:dyDescent="0.25">
      <c r="A185" s="108" t="s">
        <v>167</v>
      </c>
      <c r="B185" s="108" t="s">
        <v>28</v>
      </c>
      <c r="C185" s="109" t="s">
        <v>174</v>
      </c>
      <c r="D185" s="35">
        <v>10</v>
      </c>
      <c r="E185">
        <v>6</v>
      </c>
      <c r="F185">
        <v>1892</v>
      </c>
      <c r="G185" s="24" t="s">
        <v>167</v>
      </c>
      <c r="H185" s="68" t="s">
        <v>28</v>
      </c>
      <c r="I185" s="26">
        <v>5644</v>
      </c>
      <c r="J185">
        <v>14</v>
      </c>
      <c r="K185">
        <v>6</v>
      </c>
      <c r="L185">
        <v>1915</v>
      </c>
      <c r="M185" s="794">
        <f t="shared" si="0"/>
        <v>23.010958904109589</v>
      </c>
    </row>
    <row r="186" spans="1:13" x14ac:dyDescent="0.25">
      <c r="A186" s="108" t="s">
        <v>167</v>
      </c>
      <c r="B186" s="108" t="s">
        <v>453</v>
      </c>
      <c r="C186" s="109" t="s">
        <v>178</v>
      </c>
      <c r="D186" s="35">
        <v>16</v>
      </c>
      <c r="E186">
        <v>1</v>
      </c>
      <c r="F186">
        <v>1880</v>
      </c>
      <c r="G186" s="24" t="s">
        <v>167</v>
      </c>
      <c r="H186" s="68" t="s">
        <v>176</v>
      </c>
      <c r="I186" s="26">
        <v>6533</v>
      </c>
      <c r="J186">
        <v>19</v>
      </c>
      <c r="K186">
        <v>11</v>
      </c>
      <c r="L186">
        <v>1917</v>
      </c>
      <c r="M186" s="794">
        <f t="shared" si="0"/>
        <v>37.841552511415529</v>
      </c>
    </row>
    <row r="187" spans="1:13" x14ac:dyDescent="0.25">
      <c r="A187" s="108" t="s">
        <v>167</v>
      </c>
      <c r="B187" s="108" t="s">
        <v>17</v>
      </c>
      <c r="C187" s="109" t="s">
        <v>182</v>
      </c>
      <c r="D187" s="35">
        <v>20</v>
      </c>
      <c r="E187">
        <v>9</v>
      </c>
      <c r="F187">
        <v>1891</v>
      </c>
      <c r="G187" s="24" t="s">
        <v>167</v>
      </c>
      <c r="H187" s="68" t="s">
        <v>17</v>
      </c>
      <c r="I187" s="26">
        <v>5354</v>
      </c>
      <c r="J187">
        <v>28</v>
      </c>
      <c r="K187">
        <v>8</v>
      </c>
      <c r="L187">
        <v>1914</v>
      </c>
      <c r="M187" s="794">
        <f t="shared" si="0"/>
        <v>22.938584474885847</v>
      </c>
    </row>
    <row r="188" spans="1:13" x14ac:dyDescent="0.25">
      <c r="A188" s="108" t="s">
        <v>186</v>
      </c>
      <c r="B188" s="108" t="s">
        <v>187</v>
      </c>
      <c r="C188" s="109" t="s">
        <v>189</v>
      </c>
      <c r="D188" s="35">
        <v>16</v>
      </c>
      <c r="E188">
        <v>12</v>
      </c>
      <c r="F188">
        <v>1882</v>
      </c>
      <c r="G188" s="24" t="s">
        <v>186</v>
      </c>
      <c r="H188" s="68" t="s">
        <v>187</v>
      </c>
      <c r="I188" s="26">
        <v>5910</v>
      </c>
      <c r="J188">
        <v>6</v>
      </c>
      <c r="K188">
        <v>3</v>
      </c>
      <c r="L188">
        <v>1916</v>
      </c>
      <c r="M188" s="794">
        <f t="shared" si="0"/>
        <v>33.222602739726028</v>
      </c>
    </row>
    <row r="189" spans="1:13" x14ac:dyDescent="0.25">
      <c r="A189" s="122" t="s">
        <v>355</v>
      </c>
      <c r="B189" s="122" t="s">
        <v>248</v>
      </c>
      <c r="C189" s="120" t="s">
        <v>357</v>
      </c>
      <c r="D189" s="35">
        <v>27</v>
      </c>
      <c r="E189">
        <v>7</v>
      </c>
      <c r="F189">
        <v>1886</v>
      </c>
      <c r="G189" s="24" t="s">
        <v>355</v>
      </c>
      <c r="H189" s="68" t="s">
        <v>248</v>
      </c>
      <c r="I189" s="26">
        <v>5382</v>
      </c>
      <c r="J189">
        <v>25</v>
      </c>
      <c r="K189">
        <v>9</v>
      </c>
      <c r="L189">
        <v>1914</v>
      </c>
      <c r="M189" s="794">
        <f t="shared" si="0"/>
        <v>28.161187214611875</v>
      </c>
    </row>
    <row r="190" spans="1:13" x14ac:dyDescent="0.25">
      <c r="A190" s="108" t="s">
        <v>191</v>
      </c>
      <c r="B190" s="108" t="s">
        <v>82</v>
      </c>
      <c r="C190" s="109" t="s">
        <v>193</v>
      </c>
      <c r="D190" s="35">
        <v>12</v>
      </c>
      <c r="E190">
        <v>3</v>
      </c>
      <c r="F190">
        <v>1888</v>
      </c>
      <c r="G190" s="24" t="s">
        <v>191</v>
      </c>
      <c r="H190" s="68" t="s">
        <v>82</v>
      </c>
      <c r="I190" s="26">
        <v>5348</v>
      </c>
      <c r="J190">
        <v>22</v>
      </c>
      <c r="K190">
        <v>8</v>
      </c>
      <c r="L190">
        <v>1914</v>
      </c>
      <c r="M190" s="794">
        <f t="shared" si="0"/>
        <v>26.44406392694064</v>
      </c>
    </row>
    <row r="191" spans="1:13" x14ac:dyDescent="0.25">
      <c r="A191" s="108" t="s">
        <v>196</v>
      </c>
      <c r="B191" s="108" t="s">
        <v>122</v>
      </c>
      <c r="C191" s="109" t="s">
        <v>198</v>
      </c>
      <c r="D191" s="35">
        <v>19</v>
      </c>
      <c r="E191">
        <v>5</v>
      </c>
      <c r="F191">
        <v>1886</v>
      </c>
      <c r="G191" s="24" t="s">
        <v>196</v>
      </c>
      <c r="H191" s="68" t="s">
        <v>122</v>
      </c>
      <c r="I191" s="26">
        <v>5608</v>
      </c>
      <c r="J191">
        <v>9</v>
      </c>
      <c r="K191">
        <v>5</v>
      </c>
      <c r="L191">
        <v>1915</v>
      </c>
      <c r="M191" s="794">
        <f t="shared" si="0"/>
        <v>28.972602739726028</v>
      </c>
    </row>
    <row r="192" spans="1:13" x14ac:dyDescent="0.25">
      <c r="A192" s="108" t="s">
        <v>202</v>
      </c>
      <c r="B192" s="108" t="s">
        <v>45</v>
      </c>
      <c r="C192" s="109" t="s">
        <v>204</v>
      </c>
      <c r="D192" s="35">
        <v>24</v>
      </c>
      <c r="E192">
        <v>6</v>
      </c>
      <c r="F192">
        <v>1894</v>
      </c>
      <c r="G192" s="24" t="s">
        <v>202</v>
      </c>
      <c r="H192" s="68" t="s">
        <v>45</v>
      </c>
      <c r="I192" s="26">
        <v>6174</v>
      </c>
      <c r="J192">
        <v>25</v>
      </c>
      <c r="K192">
        <v>11</v>
      </c>
      <c r="L192">
        <v>1916</v>
      </c>
      <c r="M192" s="794">
        <f t="shared" si="0"/>
        <v>22.419406392694064</v>
      </c>
    </row>
    <row r="193" spans="1:13" x14ac:dyDescent="0.25">
      <c r="A193" s="108" t="s">
        <v>207</v>
      </c>
      <c r="B193" s="108" t="s">
        <v>460</v>
      </c>
      <c r="C193" s="109" t="s">
        <v>209</v>
      </c>
      <c r="D193" s="35">
        <v>12</v>
      </c>
      <c r="E193">
        <v>1</v>
      </c>
      <c r="F193">
        <v>1888</v>
      </c>
      <c r="G193" s="24" t="s">
        <v>207</v>
      </c>
      <c r="H193" s="68" t="s">
        <v>208</v>
      </c>
      <c r="I193" s="26">
        <v>5547</v>
      </c>
      <c r="J193">
        <v>9</v>
      </c>
      <c r="K193">
        <v>3</v>
      </c>
      <c r="L193">
        <v>1915</v>
      </c>
      <c r="M193" s="794">
        <f t="shared" si="0"/>
        <v>27.158447488584475</v>
      </c>
    </row>
    <row r="194" spans="1:13" x14ac:dyDescent="0.25">
      <c r="A194" s="108" t="s">
        <v>212</v>
      </c>
      <c r="B194" s="108" t="s">
        <v>17</v>
      </c>
      <c r="C194" s="109" t="s">
        <v>214</v>
      </c>
      <c r="D194" s="35">
        <v>25</v>
      </c>
      <c r="E194">
        <v>8</v>
      </c>
      <c r="F194">
        <v>1888</v>
      </c>
      <c r="G194" s="24" t="s">
        <v>212</v>
      </c>
      <c r="H194" s="68" t="s">
        <v>17</v>
      </c>
      <c r="I194" s="26">
        <v>5354</v>
      </c>
      <c r="J194">
        <v>28</v>
      </c>
      <c r="K194">
        <v>8</v>
      </c>
      <c r="L194">
        <v>1914</v>
      </c>
      <c r="M194" s="794">
        <f t="shared" si="0"/>
        <v>26.008219178082193</v>
      </c>
    </row>
    <row r="195" spans="1:13" x14ac:dyDescent="0.25">
      <c r="A195" s="108" t="s">
        <v>217</v>
      </c>
      <c r="B195" s="108" t="s">
        <v>218</v>
      </c>
      <c r="C195" s="109" t="s">
        <v>220</v>
      </c>
      <c r="D195" s="35">
        <v>18</v>
      </c>
      <c r="E195">
        <v>7</v>
      </c>
      <c r="F195">
        <v>1891</v>
      </c>
      <c r="G195" s="24" t="s">
        <v>217</v>
      </c>
      <c r="H195" s="68" t="s">
        <v>218</v>
      </c>
      <c r="I195" s="26">
        <v>6664</v>
      </c>
      <c r="J195">
        <v>30</v>
      </c>
      <c r="K195">
        <v>3</v>
      </c>
      <c r="L195">
        <v>1918</v>
      </c>
      <c r="M195" s="794">
        <f t="shared" si="0"/>
        <v>26.699543378995436</v>
      </c>
    </row>
    <row r="196" spans="1:13" x14ac:dyDescent="0.25">
      <c r="A196" s="108" t="s">
        <v>224</v>
      </c>
      <c r="B196" s="108" t="s">
        <v>164</v>
      </c>
      <c r="C196" s="120" t="s">
        <v>225</v>
      </c>
      <c r="D196" s="35">
        <v>20</v>
      </c>
      <c r="E196">
        <v>1</v>
      </c>
      <c r="F196">
        <v>1894</v>
      </c>
      <c r="G196" s="24" t="s">
        <v>224</v>
      </c>
      <c r="H196" s="68" t="s">
        <v>164</v>
      </c>
      <c r="I196" s="26">
        <v>5348</v>
      </c>
      <c r="J196">
        <v>22</v>
      </c>
      <c r="K196">
        <v>8</v>
      </c>
      <c r="L196">
        <v>1914</v>
      </c>
      <c r="M196" s="794">
        <f t="shared" si="0"/>
        <v>20.588812785388125</v>
      </c>
    </row>
    <row r="197" spans="1:13" x14ac:dyDescent="0.25">
      <c r="A197" s="108" t="s">
        <v>227</v>
      </c>
      <c r="B197" s="108" t="s">
        <v>117</v>
      </c>
      <c r="C197" s="109" t="s">
        <v>229</v>
      </c>
      <c r="D197" s="35">
        <v>6</v>
      </c>
      <c r="E197">
        <v>11</v>
      </c>
      <c r="F197">
        <v>1893</v>
      </c>
      <c r="G197" s="24" t="s">
        <v>227</v>
      </c>
      <c r="H197" s="68" t="s">
        <v>117</v>
      </c>
      <c r="I197" s="26">
        <v>5525</v>
      </c>
      <c r="J197">
        <v>15</v>
      </c>
      <c r="K197">
        <v>2</v>
      </c>
      <c r="L197">
        <v>1915</v>
      </c>
      <c r="M197" s="794">
        <f t="shared" si="0"/>
        <v>21.274657534246575</v>
      </c>
    </row>
    <row r="198" spans="1:13" x14ac:dyDescent="0.25">
      <c r="A198" s="122" t="s">
        <v>232</v>
      </c>
      <c r="B198" s="122" t="s">
        <v>82</v>
      </c>
      <c r="C198" s="120" t="s">
        <v>235</v>
      </c>
      <c r="D198" s="35">
        <v>3</v>
      </c>
      <c r="E198">
        <v>10</v>
      </c>
      <c r="F198">
        <v>1893</v>
      </c>
      <c r="G198" s="24" t="s">
        <v>232</v>
      </c>
      <c r="H198" s="68" t="s">
        <v>82</v>
      </c>
      <c r="I198" s="26">
        <v>6846</v>
      </c>
      <c r="J198">
        <v>28</v>
      </c>
      <c r="K198">
        <v>9</v>
      </c>
      <c r="L198">
        <v>1918</v>
      </c>
      <c r="M198" s="794">
        <f t="shared" si="0"/>
        <v>24.985159817351601</v>
      </c>
    </row>
    <row r="199" spans="1:13" x14ac:dyDescent="0.25">
      <c r="A199" s="108" t="s">
        <v>238</v>
      </c>
      <c r="B199" s="108" t="s">
        <v>28</v>
      </c>
      <c r="C199" s="109" t="s">
        <v>241</v>
      </c>
      <c r="D199" s="35">
        <v>10</v>
      </c>
      <c r="E199">
        <v>8</v>
      </c>
      <c r="F199">
        <v>1893</v>
      </c>
      <c r="G199" s="24" t="s">
        <v>238</v>
      </c>
      <c r="H199" s="68" t="s">
        <v>28</v>
      </c>
      <c r="I199" s="26">
        <v>6079</v>
      </c>
      <c r="J199">
        <v>22</v>
      </c>
      <c r="K199">
        <v>8</v>
      </c>
      <c r="L199">
        <v>1916</v>
      </c>
      <c r="M199" s="794">
        <f t="shared" si="0"/>
        <v>23.032876712328768</v>
      </c>
    </row>
    <row r="200" spans="1:13" x14ac:dyDescent="0.25">
      <c r="A200" s="123" t="s">
        <v>359</v>
      </c>
      <c r="B200" s="123" t="s">
        <v>360</v>
      </c>
      <c r="C200" s="124" t="s">
        <v>362</v>
      </c>
      <c r="D200" s="35">
        <v>19</v>
      </c>
      <c r="E200">
        <v>2</v>
      </c>
      <c r="F200">
        <v>1893</v>
      </c>
      <c r="G200" s="24" t="s">
        <v>359</v>
      </c>
      <c r="H200" s="68" t="s">
        <v>360</v>
      </c>
      <c r="I200" s="26">
        <v>6946</v>
      </c>
      <c r="J200">
        <v>6</v>
      </c>
      <c r="K200">
        <v>1</v>
      </c>
      <c r="L200">
        <v>1919</v>
      </c>
      <c r="M200" s="794">
        <f t="shared" si="0"/>
        <v>25.881050228310503</v>
      </c>
    </row>
    <row r="201" spans="1:13" x14ac:dyDescent="0.25">
      <c r="A201" s="108" t="s">
        <v>243</v>
      </c>
      <c r="B201" s="108" t="s">
        <v>45</v>
      </c>
      <c r="C201" s="109" t="s">
        <v>245</v>
      </c>
      <c r="D201" s="35">
        <v>25</v>
      </c>
      <c r="E201">
        <v>6</v>
      </c>
      <c r="F201">
        <v>1895</v>
      </c>
      <c r="G201" s="24" t="s">
        <v>243</v>
      </c>
      <c r="H201" s="68" t="s">
        <v>82</v>
      </c>
      <c r="I201" s="26">
        <v>6054</v>
      </c>
      <c r="J201">
        <v>28</v>
      </c>
      <c r="K201">
        <v>7</v>
      </c>
      <c r="L201">
        <v>1916</v>
      </c>
      <c r="M201" s="794">
        <f t="shared" si="0"/>
        <v>21.091552511415525</v>
      </c>
    </row>
    <row r="202" spans="1:13" x14ac:dyDescent="0.25">
      <c r="A202" s="108" t="s">
        <v>247</v>
      </c>
      <c r="B202" s="108" t="s">
        <v>248</v>
      </c>
      <c r="C202" s="109" t="s">
        <v>250</v>
      </c>
      <c r="D202" s="35">
        <v>30</v>
      </c>
      <c r="E202">
        <v>12</v>
      </c>
      <c r="F202">
        <v>1891</v>
      </c>
      <c r="G202" s="24" t="s">
        <v>247</v>
      </c>
      <c r="H202" s="68" t="s">
        <v>248</v>
      </c>
      <c r="I202" s="26">
        <v>6808</v>
      </c>
      <c r="J202">
        <v>21</v>
      </c>
      <c r="K202">
        <v>8</v>
      </c>
      <c r="L202">
        <v>1918</v>
      </c>
      <c r="M202" s="794">
        <f t="shared" si="0"/>
        <v>26.642009132420092</v>
      </c>
    </row>
    <row r="203" spans="1:13" x14ac:dyDescent="0.25">
      <c r="A203" s="122" t="s">
        <v>364</v>
      </c>
      <c r="B203" s="122" t="s">
        <v>365</v>
      </c>
      <c r="C203" s="120" t="s">
        <v>367</v>
      </c>
      <c r="D203" s="35">
        <v>29</v>
      </c>
      <c r="E203">
        <v>6</v>
      </c>
      <c r="F203">
        <v>1896</v>
      </c>
      <c r="G203" s="24" t="s">
        <v>364</v>
      </c>
      <c r="H203" s="68" t="s">
        <v>365</v>
      </c>
      <c r="I203" s="26">
        <v>6094</v>
      </c>
      <c r="J203">
        <v>6</v>
      </c>
      <c r="K203">
        <v>9</v>
      </c>
      <c r="L203">
        <v>1916</v>
      </c>
      <c r="M203" s="794">
        <f t="shared" si="0"/>
        <v>20.186986301369863</v>
      </c>
    </row>
    <row r="204" spans="1:13" x14ac:dyDescent="0.25">
      <c r="A204" s="122" t="s">
        <v>252</v>
      </c>
      <c r="B204" s="108" t="s">
        <v>82</v>
      </c>
      <c r="C204" s="109" t="s">
        <v>253</v>
      </c>
      <c r="D204" s="35">
        <v>11</v>
      </c>
      <c r="E204">
        <v>12</v>
      </c>
      <c r="F204">
        <v>1883</v>
      </c>
      <c r="G204" s="24" t="s">
        <v>252</v>
      </c>
      <c r="H204" s="68" t="s">
        <v>82</v>
      </c>
      <c r="I204" s="26">
        <v>5371</v>
      </c>
      <c r="J204">
        <v>14</v>
      </c>
      <c r="K204">
        <v>9</v>
      </c>
      <c r="L204">
        <v>1914</v>
      </c>
      <c r="M204" s="794">
        <f t="shared" si="0"/>
        <v>30.758219178082193</v>
      </c>
    </row>
    <row r="205" spans="1:13" x14ac:dyDescent="0.25">
      <c r="A205" s="108" t="s">
        <v>254</v>
      </c>
      <c r="B205" s="108" t="s">
        <v>255</v>
      </c>
      <c r="C205" s="109" t="s">
        <v>257</v>
      </c>
      <c r="D205" s="35">
        <v>6</v>
      </c>
      <c r="E205">
        <v>11</v>
      </c>
      <c r="F205">
        <v>1894</v>
      </c>
      <c r="G205" s="24" t="s">
        <v>254</v>
      </c>
      <c r="H205" s="68" t="s">
        <v>255</v>
      </c>
      <c r="I205" s="26">
        <v>6221</v>
      </c>
      <c r="J205">
        <v>11</v>
      </c>
      <c r="K205">
        <v>1</v>
      </c>
      <c r="L205">
        <v>1917</v>
      </c>
      <c r="M205" s="794">
        <f t="shared" si="0"/>
        <v>22.180365296803654</v>
      </c>
    </row>
    <row r="206" spans="1:13" x14ac:dyDescent="0.25">
      <c r="A206" s="108" t="s">
        <v>254</v>
      </c>
      <c r="B206" s="108" t="s">
        <v>176</v>
      </c>
      <c r="C206" s="109" t="s">
        <v>260</v>
      </c>
      <c r="D206" s="35">
        <v>31</v>
      </c>
      <c r="E206">
        <v>12</v>
      </c>
      <c r="F206">
        <v>1890</v>
      </c>
      <c r="G206" s="24" t="s">
        <v>254</v>
      </c>
      <c r="H206" s="68" t="s">
        <v>176</v>
      </c>
      <c r="I206" s="26">
        <v>5749</v>
      </c>
      <c r="J206">
        <v>27</v>
      </c>
      <c r="K206">
        <v>9</v>
      </c>
      <c r="L206">
        <v>1915</v>
      </c>
      <c r="M206" s="794">
        <f t="shared" si="0"/>
        <v>24.739041095890411</v>
      </c>
    </row>
    <row r="207" spans="1:13" x14ac:dyDescent="0.25">
      <c r="A207" s="108" t="s">
        <v>263</v>
      </c>
      <c r="B207" s="108" t="s">
        <v>45</v>
      </c>
      <c r="C207" s="109" t="s">
        <v>264</v>
      </c>
      <c r="D207" s="35">
        <v>16</v>
      </c>
      <c r="E207">
        <v>1</v>
      </c>
      <c r="F207">
        <v>1883</v>
      </c>
      <c r="G207" s="24" t="s">
        <v>263</v>
      </c>
      <c r="H207" s="68" t="s">
        <v>45</v>
      </c>
      <c r="I207" s="26">
        <v>5530</v>
      </c>
      <c r="J207">
        <v>20</v>
      </c>
      <c r="K207">
        <v>2</v>
      </c>
      <c r="L207">
        <v>1915</v>
      </c>
      <c r="M207" s="794">
        <f>(L207-F207)+((K207-E207)/12)+((J207-D207)/365)</f>
        <v>32.094292237442922</v>
      </c>
    </row>
    <row r="208" spans="1:13" x14ac:dyDescent="0.25">
      <c r="A208" s="108" t="s">
        <v>266</v>
      </c>
      <c r="B208" s="108" t="s">
        <v>17</v>
      </c>
      <c r="C208" s="109" t="s">
        <v>268</v>
      </c>
      <c r="D208" s="35">
        <v>10</v>
      </c>
      <c r="E208">
        <v>9</v>
      </c>
      <c r="F208">
        <v>1889</v>
      </c>
      <c r="G208" s="24" t="s">
        <v>266</v>
      </c>
      <c r="H208" s="68" t="s">
        <v>17</v>
      </c>
      <c r="I208" s="26">
        <v>5747</v>
      </c>
      <c r="J208">
        <v>25</v>
      </c>
      <c r="K208">
        <v>9</v>
      </c>
      <c r="L208">
        <v>1915</v>
      </c>
      <c r="M208" s="794">
        <f>(L208-F208)+((K208-E208)/12)+((J208-D208)/365)</f>
        <v>26.041095890410958</v>
      </c>
    </row>
    <row r="209" spans="1:13" x14ac:dyDescent="0.25">
      <c r="A209" s="108" t="s">
        <v>271</v>
      </c>
      <c r="B209" s="108" t="s">
        <v>117</v>
      </c>
      <c r="C209" s="109" t="s">
        <v>273</v>
      </c>
      <c r="D209" s="35">
        <v>26</v>
      </c>
      <c r="E209">
        <v>8</v>
      </c>
      <c r="F209">
        <v>1891</v>
      </c>
      <c r="G209" s="24" t="s">
        <v>271</v>
      </c>
      <c r="H209" s="68" t="s">
        <v>117</v>
      </c>
      <c r="I209" s="26">
        <v>5673</v>
      </c>
      <c r="J209">
        <v>13</v>
      </c>
      <c r="K209">
        <v>7</v>
      </c>
      <c r="L209">
        <v>1915</v>
      </c>
      <c r="M209" s="794">
        <f>(L209-F209)+((K209-E209)/12)+((J209-D209)/365)</f>
        <v>23.881050228310503</v>
      </c>
    </row>
    <row r="210" spans="1:13" x14ac:dyDescent="0.25">
      <c r="A210" s="108" t="s">
        <v>276</v>
      </c>
      <c r="B210" s="108" t="s">
        <v>117</v>
      </c>
      <c r="C210" s="120" t="s">
        <v>277</v>
      </c>
      <c r="D210" s="35">
        <v>16</v>
      </c>
      <c r="E210">
        <v>6</v>
      </c>
      <c r="F210">
        <v>1882</v>
      </c>
      <c r="G210" s="24" t="s">
        <v>276</v>
      </c>
      <c r="H210" s="68" t="s">
        <v>117</v>
      </c>
      <c r="I210" s="26">
        <v>5383</v>
      </c>
      <c r="J210">
        <v>26</v>
      </c>
      <c r="K210">
        <v>9</v>
      </c>
      <c r="L210">
        <v>1914</v>
      </c>
      <c r="M210" s="794">
        <f>(L210-F210)+((K210-E210)/12)+((J210-D210)/365)</f>
        <v>32.277397260273972</v>
      </c>
    </row>
    <row r="211" spans="1:13" x14ac:dyDescent="0.25">
      <c r="A211" s="108" t="s">
        <v>279</v>
      </c>
      <c r="B211" s="108" t="s">
        <v>176</v>
      </c>
      <c r="C211" s="109" t="s">
        <v>281</v>
      </c>
      <c r="D211" s="35">
        <v>22</v>
      </c>
      <c r="E211">
        <v>11</v>
      </c>
      <c r="F211">
        <v>1880</v>
      </c>
      <c r="G211" s="24" t="s">
        <v>279</v>
      </c>
      <c r="H211" s="68" t="s">
        <v>176</v>
      </c>
      <c r="I211" s="26">
        <v>6366</v>
      </c>
      <c r="J211">
        <v>5</v>
      </c>
      <c r="K211">
        <v>6</v>
      </c>
      <c r="L211">
        <v>1917</v>
      </c>
      <c r="M211" s="794">
        <f>(L211-F211)+((K211-E211)/12)+((J211-D211)/365)</f>
        <v>36.536757990867585</v>
      </c>
    </row>
    <row r="212" spans="1:13" x14ac:dyDescent="0.25">
      <c r="A212" s="108" t="s">
        <v>283</v>
      </c>
      <c r="B212" s="108" t="s">
        <v>82</v>
      </c>
      <c r="C212" s="109" t="s">
        <v>284</v>
      </c>
      <c r="D212" s="35">
        <v>27</v>
      </c>
      <c r="E212">
        <v>1</v>
      </c>
      <c r="F212">
        <v>1883</v>
      </c>
      <c r="G212" s="24" t="s">
        <v>283</v>
      </c>
      <c r="H212" s="68" t="s">
        <v>82</v>
      </c>
      <c r="I212" s="26">
        <v>5912</v>
      </c>
      <c r="J212">
        <v>8</v>
      </c>
      <c r="K212">
        <v>3</v>
      </c>
      <c r="L212">
        <v>1916</v>
      </c>
      <c r="M212" s="794">
        <f>(L212-F212)+((K212-E212)/12)+((J212-D212)/365)</f>
        <v>33.114611872146114</v>
      </c>
    </row>
    <row r="213" spans="1:13" x14ac:dyDescent="0.25">
      <c r="A213" s="122" t="s">
        <v>369</v>
      </c>
      <c r="B213" s="122" t="s">
        <v>82</v>
      </c>
      <c r="C213" s="120" t="s">
        <v>370</v>
      </c>
      <c r="D213" s="35">
        <v>28</v>
      </c>
      <c r="E213">
        <v>2</v>
      </c>
      <c r="F213">
        <v>1880</v>
      </c>
      <c r="G213" s="24" t="s">
        <v>369</v>
      </c>
      <c r="H213" s="68" t="s">
        <v>82</v>
      </c>
      <c r="I213" s="26">
        <v>5543</v>
      </c>
      <c r="J213">
        <v>5</v>
      </c>
      <c r="K213">
        <v>3</v>
      </c>
      <c r="L213">
        <v>1915</v>
      </c>
      <c r="M213" s="794">
        <f>(L213-F213)+((K213-E213)/12)+((J213-D213)/365)</f>
        <v>35.020319634703199</v>
      </c>
    </row>
    <row r="214" spans="1:13" x14ac:dyDescent="0.25">
      <c r="A214" s="108" t="s">
        <v>287</v>
      </c>
      <c r="B214" s="108" t="s">
        <v>117</v>
      </c>
      <c r="C214" s="109" t="s">
        <v>289</v>
      </c>
      <c r="D214" s="35">
        <v>7</v>
      </c>
      <c r="E214">
        <v>6</v>
      </c>
      <c r="F214">
        <v>1892</v>
      </c>
      <c r="G214" s="24" t="s">
        <v>287</v>
      </c>
      <c r="H214" s="68" t="s">
        <v>117</v>
      </c>
      <c r="I214" s="26">
        <v>5747</v>
      </c>
      <c r="J214">
        <v>25</v>
      </c>
      <c r="K214">
        <v>9</v>
      </c>
      <c r="L214">
        <v>1915</v>
      </c>
      <c r="M214" s="794">
        <f>(L214-F214)+((K214-E214)/12)+((J214-D214)/365)</f>
        <v>23.299315068493151</v>
      </c>
    </row>
    <row r="215" spans="1:13" x14ac:dyDescent="0.25">
      <c r="A215" s="108" t="s">
        <v>291</v>
      </c>
      <c r="B215" s="108" t="s">
        <v>17</v>
      </c>
      <c r="C215" s="109" t="s">
        <v>292</v>
      </c>
      <c r="D215" s="35">
        <v>27</v>
      </c>
      <c r="E215">
        <v>9</v>
      </c>
      <c r="F215">
        <v>1879</v>
      </c>
      <c r="G215" s="24" t="s">
        <v>291</v>
      </c>
      <c r="H215" s="68" t="s">
        <v>17</v>
      </c>
      <c r="I215" s="26">
        <v>5475</v>
      </c>
      <c r="J215">
        <v>27</v>
      </c>
      <c r="K215">
        <v>12</v>
      </c>
      <c r="L215">
        <v>1914</v>
      </c>
      <c r="M215" s="794">
        <f>(L215-F215)+((K215-E215)/12)+((J215-D215)/365)</f>
        <v>35.25</v>
      </c>
    </row>
    <row r="216" spans="1:13" x14ac:dyDescent="0.25">
      <c r="A216" s="111" t="s">
        <v>295</v>
      </c>
      <c r="B216" s="108" t="s">
        <v>45</v>
      </c>
      <c r="C216" s="118" t="s">
        <v>297</v>
      </c>
      <c r="D216" s="35">
        <v>23</v>
      </c>
      <c r="E216">
        <v>4</v>
      </c>
      <c r="F216">
        <v>1893</v>
      </c>
      <c r="G216" s="24" t="s">
        <v>295</v>
      </c>
      <c r="H216" s="68" t="s">
        <v>45</v>
      </c>
      <c r="I216" s="26">
        <v>6285</v>
      </c>
      <c r="J216">
        <v>16</v>
      </c>
      <c r="K216">
        <v>3</v>
      </c>
      <c r="L216">
        <v>1917</v>
      </c>
      <c r="M216" s="794">
        <f>(L216-F216)+((K216-E216)/12)+((J216-D216)/365)</f>
        <v>23.897488584474885</v>
      </c>
    </row>
    <row r="217" spans="1:13" x14ac:dyDescent="0.25">
      <c r="A217" s="122" t="s">
        <v>371</v>
      </c>
      <c r="B217" s="122" t="s">
        <v>372</v>
      </c>
      <c r="C217" s="120" t="s">
        <v>375</v>
      </c>
      <c r="D217" s="35">
        <v>1</v>
      </c>
      <c r="E217">
        <v>11</v>
      </c>
      <c r="F217">
        <v>1889</v>
      </c>
      <c r="G217" s="24" t="s">
        <v>371</v>
      </c>
      <c r="H217" s="68" t="s">
        <v>372</v>
      </c>
      <c r="I217" s="26">
        <v>5919</v>
      </c>
      <c r="J217">
        <v>15</v>
      </c>
      <c r="K217">
        <v>3</v>
      </c>
      <c r="L217">
        <v>1916</v>
      </c>
      <c r="M217" s="794">
        <f>(L217-F217)+((K217-E217)/12)+((J217-D217)/365)</f>
        <v>26.371689497716893</v>
      </c>
    </row>
    <row r="218" spans="1:13" x14ac:dyDescent="0.25">
      <c r="A218" s="111" t="s">
        <v>299</v>
      </c>
      <c r="B218" s="111" t="s">
        <v>17</v>
      </c>
      <c r="C218" s="118" t="s">
        <v>300</v>
      </c>
      <c r="D218" s="35">
        <v>15</v>
      </c>
      <c r="E218">
        <v>2</v>
      </c>
      <c r="F218">
        <v>1898</v>
      </c>
      <c r="G218" s="24" t="s">
        <v>299</v>
      </c>
      <c r="H218" s="68" t="s">
        <v>17</v>
      </c>
      <c r="I218" s="26">
        <v>8155</v>
      </c>
      <c r="J218">
        <v>29</v>
      </c>
      <c r="K218">
        <v>4</v>
      </c>
      <c r="L218">
        <v>1922</v>
      </c>
      <c r="M218" s="794">
        <f>(L218-F218)+((K218-E218)/12)+((J218-D218)/365)</f>
        <v>24.205022831050229</v>
      </c>
    </row>
    <row r="219" spans="1:13" x14ac:dyDescent="0.25">
      <c r="A219" s="108" t="s">
        <v>303</v>
      </c>
      <c r="B219" s="108" t="s">
        <v>28</v>
      </c>
      <c r="C219" s="109" t="s">
        <v>305</v>
      </c>
      <c r="D219" s="35">
        <v>16</v>
      </c>
      <c r="E219">
        <v>12</v>
      </c>
      <c r="F219">
        <v>1894</v>
      </c>
      <c r="G219" s="24" t="s">
        <v>303</v>
      </c>
      <c r="H219" s="68" t="s">
        <v>28</v>
      </c>
      <c r="I219" s="26">
        <v>5777</v>
      </c>
      <c r="J219">
        <v>25</v>
      </c>
      <c r="K219">
        <v>10</v>
      </c>
      <c r="L219">
        <v>1915</v>
      </c>
      <c r="M219" s="794">
        <f>(L219-F219)+((K219-E219)/12)+((J219-D219)/365)</f>
        <v>20.857990867579908</v>
      </c>
    </row>
    <row r="220" spans="1:13" x14ac:dyDescent="0.25">
      <c r="A220" s="108" t="s">
        <v>307</v>
      </c>
      <c r="B220" s="108" t="s">
        <v>308</v>
      </c>
      <c r="C220" s="109" t="s">
        <v>310</v>
      </c>
      <c r="D220" s="35">
        <v>30</v>
      </c>
      <c r="E220">
        <v>3</v>
      </c>
      <c r="F220">
        <v>1889</v>
      </c>
      <c r="G220" s="24" t="s">
        <v>307</v>
      </c>
      <c r="H220" s="68" t="s">
        <v>308</v>
      </c>
      <c r="I220" s="26">
        <v>5559</v>
      </c>
      <c r="J220">
        <v>21</v>
      </c>
      <c r="K220">
        <v>3</v>
      </c>
      <c r="L220">
        <v>1915</v>
      </c>
      <c r="M220" s="794">
        <f>(L220-F220)+((K220-E220)/12)+((J220-D220)/365)</f>
        <v>25.975342465753425</v>
      </c>
    </row>
    <row r="221" spans="1:13" x14ac:dyDescent="0.25">
      <c r="A221" s="108" t="s">
        <v>314</v>
      </c>
      <c r="B221" s="108" t="s">
        <v>28</v>
      </c>
      <c r="C221" s="120" t="s">
        <v>316</v>
      </c>
      <c r="D221" s="35">
        <v>17</v>
      </c>
      <c r="E221">
        <v>9</v>
      </c>
      <c r="F221">
        <v>1888</v>
      </c>
      <c r="G221" s="24" t="s">
        <v>314</v>
      </c>
      <c r="H221" s="68" t="s">
        <v>28</v>
      </c>
      <c r="I221" s="26">
        <v>6832</v>
      </c>
      <c r="J221">
        <v>14</v>
      </c>
      <c r="K221">
        <v>9</v>
      </c>
      <c r="L221">
        <v>1918</v>
      </c>
      <c r="M221" s="794">
        <f>(L221-F221)+((K221-E221)/12)+((J221-D221)/365)</f>
        <v>29.991780821917807</v>
      </c>
    </row>
    <row r="222" spans="1:13" x14ac:dyDescent="0.25">
      <c r="A222" s="108" t="s">
        <v>319</v>
      </c>
      <c r="B222" s="108" t="s">
        <v>17</v>
      </c>
      <c r="C222" s="109" t="s">
        <v>321</v>
      </c>
      <c r="D222" s="35">
        <v>4</v>
      </c>
      <c r="E222">
        <v>6</v>
      </c>
      <c r="F222">
        <v>1887</v>
      </c>
      <c r="G222" s="24" t="s">
        <v>319</v>
      </c>
      <c r="H222" s="68" t="s">
        <v>17</v>
      </c>
      <c r="I222" s="26">
        <v>6557</v>
      </c>
      <c r="J222">
        <v>13</v>
      </c>
      <c r="K222">
        <v>12</v>
      </c>
      <c r="L222">
        <v>1917</v>
      </c>
      <c r="M222" s="794">
        <f>(L222-F222)+((K222-E222)/12)+((J222-D222)/365)</f>
        <v>30.524657534246575</v>
      </c>
    </row>
    <row r="223" spans="1:13" x14ac:dyDescent="0.25">
      <c r="D223" s="35"/>
      <c r="G223"/>
      <c r="L223" s="92" t="s">
        <v>597</v>
      </c>
      <c r="M223" s="92">
        <v>27.9</v>
      </c>
    </row>
  </sheetData>
  <sortState ref="H173:L174">
    <sortCondition ref="H173"/>
  </sortState>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4"/>
  <sheetViews>
    <sheetView topLeftCell="A103" workbookViewId="0">
      <selection activeCell="L122" sqref="L122"/>
    </sheetView>
  </sheetViews>
  <sheetFormatPr baseColWidth="10" defaultRowHeight="15" x14ac:dyDescent="0.25"/>
  <cols>
    <col min="1" max="1" width="23" customWidth="1"/>
    <col min="2" max="2" width="25.85546875" customWidth="1"/>
    <col min="3" max="3" width="12.42578125" customWidth="1"/>
    <col min="4" max="4" width="21.7109375" customWidth="1"/>
    <col min="5" max="5" width="17.28515625" customWidth="1"/>
    <col min="6" max="6" width="17.28515625" style="35" customWidth="1"/>
    <col min="7" max="7" width="12.7109375" customWidth="1"/>
    <col min="8" max="8" width="14.5703125" customWidth="1"/>
  </cols>
  <sheetData>
    <row r="1" spans="1:22" s="35" customFormat="1" ht="18.75" x14ac:dyDescent="0.3">
      <c r="A1" s="41" t="s">
        <v>583</v>
      </c>
      <c r="B1" s="42"/>
      <c r="C1" s="42"/>
      <c r="D1" s="42"/>
      <c r="E1" s="52"/>
      <c r="F1" s="52"/>
      <c r="G1" s="52"/>
      <c r="H1" s="52"/>
      <c r="I1" s="42"/>
      <c r="J1" s="42"/>
      <c r="K1" s="42"/>
      <c r="L1" s="42"/>
      <c r="M1" s="42"/>
      <c r="N1" s="42"/>
      <c r="O1" s="42"/>
      <c r="P1" s="36"/>
      <c r="Q1" s="36"/>
      <c r="R1" s="36"/>
      <c r="S1" s="36"/>
      <c r="T1" s="36"/>
      <c r="U1" s="36"/>
      <c r="V1" s="36"/>
    </row>
    <row r="3" spans="1:22" ht="15" customHeight="1" x14ac:dyDescent="0.25">
      <c r="A3" s="104" t="s">
        <v>0</v>
      </c>
      <c r="B3" s="104" t="s">
        <v>1</v>
      </c>
      <c r="C3" s="105" t="s">
        <v>8</v>
      </c>
      <c r="D3" s="106" t="s">
        <v>430</v>
      </c>
      <c r="E3" s="107" t="s">
        <v>585</v>
      </c>
      <c r="F3" s="97"/>
      <c r="G3" s="168" t="s">
        <v>585</v>
      </c>
      <c r="H3" s="169" t="s">
        <v>394</v>
      </c>
    </row>
    <row r="4" spans="1:22" ht="15" customHeight="1" x14ac:dyDescent="0.25">
      <c r="A4" s="122" t="s">
        <v>371</v>
      </c>
      <c r="B4" s="122" t="s">
        <v>372</v>
      </c>
      <c r="C4" s="120" t="s">
        <v>375</v>
      </c>
      <c r="D4" s="114" t="s">
        <v>432</v>
      </c>
      <c r="E4" s="185">
        <v>1.51</v>
      </c>
      <c r="F4" s="171"/>
      <c r="G4" s="212">
        <v>1.51</v>
      </c>
      <c r="H4" s="213">
        <v>1</v>
      </c>
    </row>
    <row r="5" spans="1:22" ht="15" customHeight="1" x14ac:dyDescent="0.25">
      <c r="A5" s="122" t="s">
        <v>338</v>
      </c>
      <c r="B5" s="122" t="s">
        <v>17</v>
      </c>
      <c r="C5" s="120" t="s">
        <v>340</v>
      </c>
      <c r="D5" s="114" t="s">
        <v>432</v>
      </c>
      <c r="E5" s="185">
        <v>1.52</v>
      </c>
      <c r="F5" s="171"/>
      <c r="G5" s="212">
        <v>1.52</v>
      </c>
      <c r="H5" s="213">
        <v>1</v>
      </c>
    </row>
    <row r="6" spans="1:22" ht="15" customHeight="1" x14ac:dyDescent="0.25">
      <c r="A6" s="108" t="s">
        <v>266</v>
      </c>
      <c r="B6" s="108" t="s">
        <v>17</v>
      </c>
      <c r="C6" s="109" t="s">
        <v>268</v>
      </c>
      <c r="D6" s="110" t="s">
        <v>432</v>
      </c>
      <c r="E6" s="183">
        <v>1.53</v>
      </c>
      <c r="F6" s="170"/>
      <c r="G6" s="214">
        <v>1.53</v>
      </c>
      <c r="H6" s="213">
        <v>1</v>
      </c>
    </row>
    <row r="7" spans="1:22" ht="15" customHeight="1" x14ac:dyDescent="0.25">
      <c r="A7" s="108" t="s">
        <v>16</v>
      </c>
      <c r="B7" s="108" t="s">
        <v>17</v>
      </c>
      <c r="C7" s="109" t="s">
        <v>22</v>
      </c>
      <c r="D7" s="110" t="s">
        <v>432</v>
      </c>
      <c r="E7" s="183">
        <v>1.56</v>
      </c>
      <c r="F7" s="170"/>
      <c r="G7" s="212">
        <v>1.54</v>
      </c>
      <c r="H7" s="213">
        <v>1</v>
      </c>
    </row>
    <row r="8" spans="1:22" ht="15" customHeight="1" x14ac:dyDescent="0.25">
      <c r="A8" s="108" t="s">
        <v>287</v>
      </c>
      <c r="B8" s="108" t="s">
        <v>117</v>
      </c>
      <c r="C8" s="109" t="s">
        <v>289</v>
      </c>
      <c r="D8" s="110" t="s">
        <v>432</v>
      </c>
      <c r="E8" s="183">
        <v>1.57</v>
      </c>
      <c r="F8" s="170"/>
      <c r="G8" s="212">
        <v>1.55</v>
      </c>
      <c r="H8" s="213">
        <v>0</v>
      </c>
    </row>
    <row r="9" spans="1:22" ht="15" customHeight="1" x14ac:dyDescent="0.25">
      <c r="A9" s="108" t="s">
        <v>243</v>
      </c>
      <c r="B9" s="108" t="s">
        <v>45</v>
      </c>
      <c r="C9" s="109" t="s">
        <v>245</v>
      </c>
      <c r="D9" s="110" t="s">
        <v>469</v>
      </c>
      <c r="E9" s="183">
        <v>1.57</v>
      </c>
      <c r="F9" s="170"/>
      <c r="G9" s="214">
        <v>1.56</v>
      </c>
      <c r="H9" s="213">
        <v>0</v>
      </c>
    </row>
    <row r="10" spans="1:22" ht="15" customHeight="1" x14ac:dyDescent="0.25">
      <c r="A10" s="108" t="s">
        <v>276</v>
      </c>
      <c r="B10" s="108" t="s">
        <v>117</v>
      </c>
      <c r="C10" s="120" t="s">
        <v>277</v>
      </c>
      <c r="D10" s="110" t="s">
        <v>474</v>
      </c>
      <c r="E10" s="183">
        <v>1.58</v>
      </c>
      <c r="F10" s="170"/>
      <c r="G10" s="212">
        <v>1.57</v>
      </c>
      <c r="H10" s="213">
        <v>2</v>
      </c>
    </row>
    <row r="11" spans="1:22" ht="15" customHeight="1" x14ac:dyDescent="0.25">
      <c r="A11" s="122" t="s">
        <v>344</v>
      </c>
      <c r="B11" s="122" t="s">
        <v>164</v>
      </c>
      <c r="C11" s="120" t="s">
        <v>346</v>
      </c>
      <c r="D11" s="114" t="s">
        <v>432</v>
      </c>
      <c r="E11" s="185">
        <v>1.58</v>
      </c>
      <c r="F11" s="171"/>
      <c r="G11" s="212">
        <v>1.58</v>
      </c>
      <c r="H11" s="213">
        <v>2</v>
      </c>
    </row>
    <row r="12" spans="1:22" ht="15" customHeight="1" x14ac:dyDescent="0.25">
      <c r="A12" s="108" t="s">
        <v>202</v>
      </c>
      <c r="B12" s="108" t="s">
        <v>45</v>
      </c>
      <c r="C12" s="109" t="s">
        <v>204</v>
      </c>
      <c r="D12" s="110" t="s">
        <v>457</v>
      </c>
      <c r="E12" s="183">
        <v>1.58</v>
      </c>
      <c r="F12" s="170"/>
      <c r="G12" s="214">
        <v>1.59</v>
      </c>
      <c r="H12" s="213">
        <v>3</v>
      </c>
    </row>
    <row r="13" spans="1:22" ht="15" customHeight="1" x14ac:dyDescent="0.25">
      <c r="A13" s="111" t="s">
        <v>116</v>
      </c>
      <c r="B13" s="111" t="s">
        <v>442</v>
      </c>
      <c r="C13" s="118" t="s">
        <v>119</v>
      </c>
      <c r="D13" s="110" t="s">
        <v>432</v>
      </c>
      <c r="E13" s="183">
        <v>1.59</v>
      </c>
      <c r="F13" s="170"/>
      <c r="G13" s="212">
        <v>1.6</v>
      </c>
      <c r="H13" s="213">
        <v>3</v>
      </c>
    </row>
    <row r="14" spans="1:22" ht="15" customHeight="1" x14ac:dyDescent="0.25">
      <c r="A14" s="108" t="s">
        <v>207</v>
      </c>
      <c r="B14" s="108" t="s">
        <v>460</v>
      </c>
      <c r="C14" s="109" t="s">
        <v>209</v>
      </c>
      <c r="D14" s="110" t="s">
        <v>432</v>
      </c>
      <c r="E14" s="183">
        <v>1.59</v>
      </c>
      <c r="F14" s="170"/>
      <c r="G14" s="212">
        <v>1.61</v>
      </c>
      <c r="H14" s="213">
        <v>1</v>
      </c>
    </row>
    <row r="15" spans="1:22" ht="15" customHeight="1" x14ac:dyDescent="0.25">
      <c r="A15" s="108" t="s">
        <v>212</v>
      </c>
      <c r="B15" s="108" t="s">
        <v>17</v>
      </c>
      <c r="C15" s="109" t="s">
        <v>214</v>
      </c>
      <c r="D15" s="110" t="s">
        <v>432</v>
      </c>
      <c r="E15" s="183">
        <v>1.59</v>
      </c>
      <c r="F15" s="170"/>
      <c r="G15" s="214">
        <v>1.62</v>
      </c>
      <c r="H15" s="213">
        <v>4</v>
      </c>
    </row>
    <row r="16" spans="1:22" ht="15" customHeight="1" x14ac:dyDescent="0.25">
      <c r="A16" s="108" t="s">
        <v>291</v>
      </c>
      <c r="B16" s="108" t="s">
        <v>17</v>
      </c>
      <c r="C16" s="109" t="s">
        <v>292</v>
      </c>
      <c r="D16" s="110" t="s">
        <v>432</v>
      </c>
      <c r="E16" s="183">
        <v>1.6</v>
      </c>
      <c r="F16" s="170"/>
      <c r="G16" s="212">
        <v>1.63</v>
      </c>
      <c r="H16" s="213">
        <v>5</v>
      </c>
    </row>
    <row r="17" spans="1:8" ht="15" customHeight="1" x14ac:dyDescent="0.25">
      <c r="A17" s="111" t="s">
        <v>103</v>
      </c>
      <c r="B17" s="111" t="s">
        <v>440</v>
      </c>
      <c r="C17" s="120" t="s">
        <v>110</v>
      </c>
      <c r="D17" s="114" t="s">
        <v>441</v>
      </c>
      <c r="E17" s="185">
        <v>1.6</v>
      </c>
      <c r="F17" s="171"/>
      <c r="G17" s="212">
        <v>1.64</v>
      </c>
      <c r="H17" s="213">
        <v>4</v>
      </c>
    </row>
    <row r="18" spans="1:8" ht="15" customHeight="1" x14ac:dyDescent="0.25">
      <c r="A18" s="108" t="s">
        <v>167</v>
      </c>
      <c r="B18" s="108" t="s">
        <v>28</v>
      </c>
      <c r="C18" s="109" t="s">
        <v>174</v>
      </c>
      <c r="D18" s="114" t="s">
        <v>452</v>
      </c>
      <c r="E18" s="185">
        <v>1.6</v>
      </c>
      <c r="F18" s="171"/>
      <c r="G18" s="236">
        <v>1.65</v>
      </c>
      <c r="H18" s="237">
        <v>5</v>
      </c>
    </row>
    <row r="19" spans="1:8" ht="15" customHeight="1" x14ac:dyDescent="0.25">
      <c r="A19" s="108" t="s">
        <v>154</v>
      </c>
      <c r="B19" s="108" t="s">
        <v>82</v>
      </c>
      <c r="C19" s="109" t="s">
        <v>156</v>
      </c>
      <c r="D19" s="110" t="s">
        <v>432</v>
      </c>
      <c r="E19" s="183">
        <v>1.61</v>
      </c>
      <c r="F19" s="170"/>
      <c r="G19" s="212">
        <v>1.66</v>
      </c>
      <c r="H19" s="213">
        <v>5</v>
      </c>
    </row>
    <row r="20" spans="1:8" ht="15" customHeight="1" x14ac:dyDescent="0.25">
      <c r="A20" s="108" t="s">
        <v>167</v>
      </c>
      <c r="B20" s="108" t="s">
        <v>17</v>
      </c>
      <c r="C20" s="109" t="s">
        <v>182</v>
      </c>
      <c r="D20" s="114" t="s">
        <v>432</v>
      </c>
      <c r="E20" s="185">
        <v>1.62</v>
      </c>
      <c r="F20" s="171"/>
      <c r="G20" s="212">
        <v>1.67</v>
      </c>
      <c r="H20" s="213">
        <v>4</v>
      </c>
    </row>
    <row r="21" spans="1:8" ht="15" customHeight="1" x14ac:dyDescent="0.25">
      <c r="A21" s="108" t="s">
        <v>271</v>
      </c>
      <c r="B21" s="108" t="s">
        <v>117</v>
      </c>
      <c r="C21" s="109" t="s">
        <v>273</v>
      </c>
      <c r="D21" s="110" t="s">
        <v>432</v>
      </c>
      <c r="E21" s="183">
        <v>1.62</v>
      </c>
      <c r="F21" s="170"/>
      <c r="G21" s="214">
        <v>1.68</v>
      </c>
      <c r="H21" s="213">
        <v>2</v>
      </c>
    </row>
    <row r="22" spans="1:8" ht="15" customHeight="1" x14ac:dyDescent="0.25">
      <c r="A22" s="111" t="s">
        <v>295</v>
      </c>
      <c r="B22" s="108" t="s">
        <v>45</v>
      </c>
      <c r="C22" s="118" t="s">
        <v>297</v>
      </c>
      <c r="D22" s="110" t="s">
        <v>432</v>
      </c>
      <c r="E22" s="183">
        <v>1.62</v>
      </c>
      <c r="F22" s="170"/>
      <c r="G22" s="212">
        <v>1.69</v>
      </c>
      <c r="H22" s="213">
        <v>1</v>
      </c>
    </row>
    <row r="23" spans="1:8" ht="15" customHeight="1" x14ac:dyDescent="0.25">
      <c r="A23" s="108" t="s">
        <v>247</v>
      </c>
      <c r="B23" s="108" t="s">
        <v>248</v>
      </c>
      <c r="C23" s="109" t="s">
        <v>250</v>
      </c>
      <c r="D23" s="110" t="s">
        <v>470</v>
      </c>
      <c r="E23" s="183">
        <v>1.62</v>
      </c>
      <c r="F23" s="170"/>
      <c r="G23" s="212">
        <v>1.7</v>
      </c>
      <c r="H23" s="213">
        <v>5</v>
      </c>
    </row>
    <row r="24" spans="1:8" ht="15" customHeight="1" x14ac:dyDescent="0.25">
      <c r="A24" s="108" t="s">
        <v>49</v>
      </c>
      <c r="B24" s="108" t="s">
        <v>17</v>
      </c>
      <c r="C24" s="109" t="s">
        <v>51</v>
      </c>
      <c r="D24" s="110" t="s">
        <v>432</v>
      </c>
      <c r="E24" s="183">
        <v>1.63</v>
      </c>
      <c r="F24" s="170"/>
      <c r="G24" s="234">
        <v>1.71</v>
      </c>
      <c r="H24" s="235">
        <v>9</v>
      </c>
    </row>
    <row r="25" spans="1:8" ht="15" customHeight="1" x14ac:dyDescent="0.25">
      <c r="A25" s="122" t="s">
        <v>328</v>
      </c>
      <c r="B25" s="122" t="s">
        <v>17</v>
      </c>
      <c r="C25" s="120" t="s">
        <v>330</v>
      </c>
      <c r="D25" s="114" t="s">
        <v>432</v>
      </c>
      <c r="E25" s="185">
        <v>1.63</v>
      </c>
      <c r="F25" s="171"/>
      <c r="G25" s="212">
        <v>1.72</v>
      </c>
      <c r="H25" s="213">
        <v>3</v>
      </c>
    </row>
    <row r="26" spans="1:8" ht="15" customHeight="1" x14ac:dyDescent="0.25">
      <c r="A26" s="122" t="s">
        <v>369</v>
      </c>
      <c r="B26" s="122" t="s">
        <v>82</v>
      </c>
      <c r="C26" s="120" t="s">
        <v>370</v>
      </c>
      <c r="D26" s="114" t="s">
        <v>432</v>
      </c>
      <c r="E26" s="185">
        <v>1.63</v>
      </c>
      <c r="F26" s="171"/>
      <c r="G26" s="212">
        <v>1.73</v>
      </c>
      <c r="H26" s="213">
        <v>1</v>
      </c>
    </row>
    <row r="27" spans="1:8" ht="15" customHeight="1" x14ac:dyDescent="0.25">
      <c r="A27" s="108" t="s">
        <v>34</v>
      </c>
      <c r="B27" s="108" t="s">
        <v>434</v>
      </c>
      <c r="C27" s="109" t="s">
        <v>36</v>
      </c>
      <c r="D27" s="114" t="s">
        <v>435</v>
      </c>
      <c r="E27" s="185">
        <v>1.63</v>
      </c>
      <c r="F27" s="171"/>
      <c r="G27" s="214">
        <v>1.74</v>
      </c>
      <c r="H27" s="213">
        <v>1</v>
      </c>
    </row>
    <row r="28" spans="1:8" ht="15" customHeight="1" x14ac:dyDescent="0.25">
      <c r="A28" s="108" t="s">
        <v>279</v>
      </c>
      <c r="B28" s="108" t="s">
        <v>176</v>
      </c>
      <c r="C28" s="109" t="s">
        <v>281</v>
      </c>
      <c r="D28" s="114" t="s">
        <v>475</v>
      </c>
      <c r="E28" s="185">
        <v>1.63</v>
      </c>
      <c r="F28" s="171"/>
      <c r="G28" s="212">
        <v>1.75</v>
      </c>
      <c r="H28" s="213">
        <v>1</v>
      </c>
    </row>
    <row r="29" spans="1:8" ht="15" customHeight="1" x14ac:dyDescent="0.25">
      <c r="A29" s="108" t="s">
        <v>81</v>
      </c>
      <c r="B29" s="108" t="s">
        <v>82</v>
      </c>
      <c r="C29" s="115" t="s">
        <v>85</v>
      </c>
      <c r="D29" s="110" t="s">
        <v>432</v>
      </c>
      <c r="E29" s="183">
        <v>1.64</v>
      </c>
      <c r="F29" s="170"/>
      <c r="G29" s="212">
        <v>1.76</v>
      </c>
      <c r="H29" s="213">
        <v>1</v>
      </c>
    </row>
    <row r="30" spans="1:8" ht="15" customHeight="1" x14ac:dyDescent="0.25">
      <c r="A30" s="108" t="s">
        <v>167</v>
      </c>
      <c r="B30" s="108" t="s">
        <v>453</v>
      </c>
      <c r="C30" s="109" t="s">
        <v>178</v>
      </c>
      <c r="D30" s="121" t="s">
        <v>432</v>
      </c>
      <c r="E30" s="188">
        <v>1.64</v>
      </c>
      <c r="F30" s="175"/>
      <c r="G30" s="168" t="s">
        <v>612</v>
      </c>
      <c r="H30" s="169">
        <v>66</v>
      </c>
    </row>
    <row r="31" spans="1:8" ht="15" customHeight="1" x14ac:dyDescent="0.25">
      <c r="A31" s="122" t="s">
        <v>332</v>
      </c>
      <c r="B31" s="122" t="s">
        <v>82</v>
      </c>
      <c r="C31" s="120" t="s">
        <v>335</v>
      </c>
      <c r="D31" s="114" t="s">
        <v>432</v>
      </c>
      <c r="E31" s="185">
        <v>1.64</v>
      </c>
      <c r="F31" s="171"/>
      <c r="G31" s="101"/>
      <c r="H31" s="53"/>
    </row>
    <row r="32" spans="1:8" ht="15" customHeight="1" x14ac:dyDescent="0.25">
      <c r="A32" s="108" t="s">
        <v>127</v>
      </c>
      <c r="B32" s="108" t="s">
        <v>117</v>
      </c>
      <c r="C32" s="109" t="s">
        <v>129</v>
      </c>
      <c r="D32" s="110" t="s">
        <v>444</v>
      </c>
      <c r="E32" s="183">
        <v>1.64</v>
      </c>
      <c r="F32" s="170"/>
      <c r="G32" s="101"/>
      <c r="H32" s="53"/>
    </row>
    <row r="33" spans="1:8" ht="15" customHeight="1" x14ac:dyDescent="0.25">
      <c r="A33" s="111" t="s">
        <v>103</v>
      </c>
      <c r="B33" s="111" t="s">
        <v>439</v>
      </c>
      <c r="C33" s="118" t="s">
        <v>104</v>
      </c>
      <c r="D33" s="119" t="s">
        <v>432</v>
      </c>
      <c r="E33" s="183">
        <v>1.65</v>
      </c>
      <c r="F33" s="170"/>
      <c r="G33" s="101"/>
      <c r="H33" s="53"/>
    </row>
    <row r="34" spans="1:8" ht="15" customHeight="1" x14ac:dyDescent="0.25">
      <c r="A34" s="108" t="s">
        <v>163</v>
      </c>
      <c r="B34" s="108" t="s">
        <v>164</v>
      </c>
      <c r="C34" s="109" t="s">
        <v>166</v>
      </c>
      <c r="D34" s="110" t="s">
        <v>432</v>
      </c>
      <c r="E34" s="183">
        <v>1.65</v>
      </c>
      <c r="F34" s="170"/>
      <c r="G34" s="101"/>
      <c r="H34" s="53"/>
    </row>
    <row r="35" spans="1:8" ht="15" customHeight="1" x14ac:dyDescent="0.25">
      <c r="A35" s="122" t="s">
        <v>355</v>
      </c>
      <c r="B35" s="122" t="s">
        <v>248</v>
      </c>
      <c r="C35" s="120" t="s">
        <v>357</v>
      </c>
      <c r="D35" s="114" t="s">
        <v>432</v>
      </c>
      <c r="E35" s="185">
        <v>1.65</v>
      </c>
      <c r="F35" s="171"/>
      <c r="G35" s="101"/>
      <c r="H35" s="53"/>
    </row>
    <row r="36" spans="1:8" ht="15" customHeight="1" x14ac:dyDescent="0.25">
      <c r="A36" s="108" t="s">
        <v>224</v>
      </c>
      <c r="B36" s="108" t="s">
        <v>164</v>
      </c>
      <c r="C36" s="120" t="s">
        <v>225</v>
      </c>
      <c r="D36" s="110" t="s">
        <v>463</v>
      </c>
      <c r="E36" s="183">
        <v>1.65</v>
      </c>
      <c r="F36" s="170"/>
      <c r="G36" s="101"/>
      <c r="H36" s="53"/>
    </row>
    <row r="37" spans="1:8" ht="15" customHeight="1" x14ac:dyDescent="0.25">
      <c r="A37" s="108" t="s">
        <v>55</v>
      </c>
      <c r="B37" s="108" t="s">
        <v>436</v>
      </c>
      <c r="C37" s="109" t="s">
        <v>59</v>
      </c>
      <c r="D37" s="110" t="s">
        <v>437</v>
      </c>
      <c r="E37" s="183">
        <v>1.65</v>
      </c>
      <c r="F37" s="170"/>
      <c r="G37" s="101"/>
      <c r="H37" s="53"/>
    </row>
    <row r="38" spans="1:8" ht="15" customHeight="1" x14ac:dyDescent="0.25">
      <c r="A38" s="215" t="s">
        <v>597</v>
      </c>
      <c r="B38" s="215"/>
      <c r="C38" s="216"/>
      <c r="D38" s="217"/>
      <c r="E38" s="218">
        <v>1.65</v>
      </c>
      <c r="F38" s="198"/>
      <c r="G38" s="101"/>
      <c r="H38" s="53"/>
    </row>
    <row r="39" spans="1:8" ht="15" customHeight="1" x14ac:dyDescent="0.25">
      <c r="A39" s="108" t="s">
        <v>27</v>
      </c>
      <c r="B39" s="108" t="s">
        <v>28</v>
      </c>
      <c r="C39" s="109" t="s">
        <v>30</v>
      </c>
      <c r="D39" s="110" t="s">
        <v>432</v>
      </c>
      <c r="E39" s="183">
        <v>1.66</v>
      </c>
      <c r="F39" s="170"/>
      <c r="G39" s="101"/>
      <c r="H39" s="53"/>
    </row>
    <row r="40" spans="1:8" ht="15" customHeight="1" x14ac:dyDescent="0.25">
      <c r="A40" s="108" t="s">
        <v>39</v>
      </c>
      <c r="B40" s="108" t="s">
        <v>40</v>
      </c>
      <c r="C40" s="109" t="s">
        <v>42</v>
      </c>
      <c r="D40" s="110" t="s">
        <v>432</v>
      </c>
      <c r="E40" s="183">
        <v>1.66</v>
      </c>
      <c r="F40" s="170"/>
      <c r="G40" s="101"/>
      <c r="H40" s="53"/>
    </row>
    <row r="41" spans="1:8" ht="15" customHeight="1" x14ac:dyDescent="0.25">
      <c r="A41" s="108" t="s">
        <v>217</v>
      </c>
      <c r="B41" s="108" t="s">
        <v>218</v>
      </c>
      <c r="C41" s="109" t="s">
        <v>220</v>
      </c>
      <c r="D41" s="110" t="s">
        <v>432</v>
      </c>
      <c r="E41" s="183">
        <v>1.66</v>
      </c>
      <c r="F41" s="170"/>
      <c r="G41" s="101"/>
      <c r="H41" s="53"/>
    </row>
    <row r="42" spans="1:8" ht="15" customHeight="1" x14ac:dyDescent="0.25">
      <c r="A42" s="111" t="s">
        <v>299</v>
      </c>
      <c r="B42" s="111" t="s">
        <v>17</v>
      </c>
      <c r="C42" s="118" t="s">
        <v>300</v>
      </c>
      <c r="D42" s="114" t="s">
        <v>432</v>
      </c>
      <c r="E42" s="185">
        <v>1.66</v>
      </c>
      <c r="F42" s="171"/>
      <c r="G42" s="101"/>
      <c r="H42" s="53"/>
    </row>
    <row r="43" spans="1:8" ht="15" customHeight="1" x14ac:dyDescent="0.25">
      <c r="A43" s="122" t="s">
        <v>252</v>
      </c>
      <c r="B43" s="108" t="s">
        <v>82</v>
      </c>
      <c r="C43" s="109" t="s">
        <v>253</v>
      </c>
      <c r="D43" s="110" t="s">
        <v>472</v>
      </c>
      <c r="E43" s="183">
        <v>1.66</v>
      </c>
      <c r="F43" s="170"/>
      <c r="G43" s="101"/>
      <c r="H43" s="53"/>
    </row>
    <row r="44" spans="1:8" ht="15" customHeight="1" x14ac:dyDescent="0.25">
      <c r="A44" s="108" t="s">
        <v>158</v>
      </c>
      <c r="B44" s="108" t="s">
        <v>448</v>
      </c>
      <c r="C44" s="120" t="s">
        <v>160</v>
      </c>
      <c r="D44" s="110" t="s">
        <v>449</v>
      </c>
      <c r="E44" s="183">
        <v>1.67</v>
      </c>
      <c r="F44" s="170"/>
      <c r="G44" s="101"/>
      <c r="H44" s="53"/>
    </row>
    <row r="45" spans="1:8" ht="15" customHeight="1" x14ac:dyDescent="0.25">
      <c r="A45" s="108" t="s">
        <v>98</v>
      </c>
      <c r="B45" s="108" t="s">
        <v>28</v>
      </c>
      <c r="C45" s="109" t="s">
        <v>100</v>
      </c>
      <c r="D45" s="114" t="s">
        <v>432</v>
      </c>
      <c r="E45" s="183">
        <v>1.67</v>
      </c>
      <c r="F45" s="170"/>
      <c r="G45" s="101"/>
      <c r="H45" s="53"/>
    </row>
    <row r="46" spans="1:8" ht="15" customHeight="1" x14ac:dyDescent="0.25">
      <c r="A46" s="108" t="s">
        <v>303</v>
      </c>
      <c r="B46" s="108" t="s">
        <v>28</v>
      </c>
      <c r="C46" s="109" t="s">
        <v>305</v>
      </c>
      <c r="D46" s="110" t="s">
        <v>432</v>
      </c>
      <c r="E46" s="183">
        <v>1.67</v>
      </c>
      <c r="F46" s="170"/>
      <c r="G46" s="101"/>
      <c r="H46" s="53"/>
    </row>
    <row r="47" spans="1:8" ht="15" customHeight="1" x14ac:dyDescent="0.25">
      <c r="A47" s="123" t="s">
        <v>359</v>
      </c>
      <c r="B47" s="123" t="s">
        <v>360</v>
      </c>
      <c r="C47" s="124" t="s">
        <v>362</v>
      </c>
      <c r="D47" s="114" t="s">
        <v>432</v>
      </c>
      <c r="E47" s="185">
        <v>1.67</v>
      </c>
      <c r="F47" s="171"/>
      <c r="G47" s="101"/>
      <c r="H47" s="53"/>
    </row>
    <row r="48" spans="1:8" ht="15" customHeight="1" x14ac:dyDescent="0.25">
      <c r="A48" s="108" t="s">
        <v>263</v>
      </c>
      <c r="B48" s="108" t="s">
        <v>45</v>
      </c>
      <c r="C48" s="109" t="s">
        <v>264</v>
      </c>
      <c r="D48" s="110" t="s">
        <v>432</v>
      </c>
      <c r="E48" s="183">
        <v>1.68</v>
      </c>
      <c r="F48" s="170"/>
      <c r="G48" s="101"/>
      <c r="H48" s="53"/>
    </row>
    <row r="49" spans="1:8" ht="15" customHeight="1" x14ac:dyDescent="0.25">
      <c r="A49" s="122" t="s">
        <v>364</v>
      </c>
      <c r="B49" s="122" t="s">
        <v>365</v>
      </c>
      <c r="C49" s="120" t="s">
        <v>367</v>
      </c>
      <c r="D49" s="114" t="s">
        <v>432</v>
      </c>
      <c r="E49" s="185">
        <v>1.68</v>
      </c>
      <c r="F49" s="171"/>
      <c r="G49" s="101"/>
      <c r="H49" s="53"/>
    </row>
    <row r="50" spans="1:8" ht="15" customHeight="1" x14ac:dyDescent="0.25">
      <c r="A50" s="122" t="s">
        <v>348</v>
      </c>
      <c r="B50" s="122" t="s">
        <v>187</v>
      </c>
      <c r="C50" s="120" t="s">
        <v>351</v>
      </c>
      <c r="D50" s="114" t="s">
        <v>432</v>
      </c>
      <c r="E50" s="185">
        <v>1.69</v>
      </c>
      <c r="F50" s="171"/>
      <c r="G50" s="101"/>
      <c r="H50" s="53"/>
    </row>
    <row r="51" spans="1:8" ht="15" customHeight="1" x14ac:dyDescent="0.25">
      <c r="A51" s="108" t="s">
        <v>167</v>
      </c>
      <c r="B51" s="108" t="s">
        <v>168</v>
      </c>
      <c r="C51" s="109" t="s">
        <v>170</v>
      </c>
      <c r="D51" s="110" t="s">
        <v>451</v>
      </c>
      <c r="E51" s="183">
        <v>1.7</v>
      </c>
      <c r="F51" s="170"/>
      <c r="G51" s="101"/>
      <c r="H51" s="53"/>
    </row>
    <row r="52" spans="1:8" ht="15" customHeight="1" x14ac:dyDescent="0.25">
      <c r="A52" s="108" t="s">
        <v>44</v>
      </c>
      <c r="B52" s="108" t="s">
        <v>45</v>
      </c>
      <c r="C52" s="109" t="s">
        <v>46</v>
      </c>
      <c r="D52" s="114" t="s">
        <v>432</v>
      </c>
      <c r="E52" s="185">
        <v>1.7</v>
      </c>
      <c r="F52" s="171"/>
      <c r="G52" s="101"/>
      <c r="H52" s="53"/>
    </row>
    <row r="53" spans="1:8" ht="15" customHeight="1" x14ac:dyDescent="0.25">
      <c r="A53" s="108" t="s">
        <v>254</v>
      </c>
      <c r="B53" s="108" t="s">
        <v>255</v>
      </c>
      <c r="C53" s="109" t="s">
        <v>257</v>
      </c>
      <c r="D53" s="110" t="s">
        <v>446</v>
      </c>
      <c r="E53" s="183">
        <v>1.7</v>
      </c>
      <c r="F53" s="170"/>
      <c r="G53" s="101"/>
      <c r="H53" s="53"/>
    </row>
    <row r="54" spans="1:8" ht="15" customHeight="1" x14ac:dyDescent="0.25">
      <c r="A54" s="108" t="s">
        <v>137</v>
      </c>
      <c r="B54" s="108" t="s">
        <v>138</v>
      </c>
      <c r="C54" s="109" t="s">
        <v>140</v>
      </c>
      <c r="D54" s="110" t="s">
        <v>441</v>
      </c>
      <c r="E54" s="183">
        <v>1.7</v>
      </c>
      <c r="F54" s="170"/>
      <c r="G54" s="101"/>
      <c r="H54" s="53"/>
    </row>
    <row r="55" spans="1:8" ht="15" customHeight="1" x14ac:dyDescent="0.25">
      <c r="A55" s="108" t="s">
        <v>191</v>
      </c>
      <c r="B55" s="108" t="s">
        <v>82</v>
      </c>
      <c r="C55" s="109" t="s">
        <v>193</v>
      </c>
      <c r="D55" s="110" t="s">
        <v>455</v>
      </c>
      <c r="E55" s="183">
        <v>1.7</v>
      </c>
      <c r="F55" s="170"/>
      <c r="G55" s="101"/>
      <c r="H55" s="53"/>
    </row>
    <row r="56" spans="1:8" ht="15" customHeight="1" x14ac:dyDescent="0.25">
      <c r="A56" s="108" t="s">
        <v>319</v>
      </c>
      <c r="B56" s="108" t="s">
        <v>17</v>
      </c>
      <c r="C56" s="109" t="s">
        <v>321</v>
      </c>
      <c r="D56" s="114" t="s">
        <v>480</v>
      </c>
      <c r="E56" s="185">
        <v>1.71</v>
      </c>
      <c r="F56" s="171"/>
      <c r="G56" s="101"/>
      <c r="H56" s="53"/>
    </row>
    <row r="57" spans="1:8" ht="15" customHeight="1" x14ac:dyDescent="0.25">
      <c r="A57" s="108" t="s">
        <v>64</v>
      </c>
      <c r="B57" s="108" t="s">
        <v>65</v>
      </c>
      <c r="C57" s="109" t="s">
        <v>68</v>
      </c>
      <c r="D57" s="110" t="s">
        <v>432</v>
      </c>
      <c r="E57" s="183">
        <v>1.71</v>
      </c>
      <c r="F57" s="170"/>
      <c r="G57" s="101"/>
      <c r="H57" s="53"/>
    </row>
    <row r="58" spans="1:8" ht="15" customHeight="1" x14ac:dyDescent="0.25">
      <c r="A58" s="108" t="s">
        <v>76</v>
      </c>
      <c r="B58" s="108" t="s">
        <v>45</v>
      </c>
      <c r="C58" s="109" t="s">
        <v>78</v>
      </c>
      <c r="D58" s="110" t="s">
        <v>432</v>
      </c>
      <c r="E58" s="183">
        <v>1.71</v>
      </c>
      <c r="F58" s="170"/>
      <c r="G58" s="101"/>
      <c r="H58" s="53"/>
    </row>
    <row r="59" spans="1:8" ht="15" customHeight="1" x14ac:dyDescent="0.25">
      <c r="A59" s="108" t="s">
        <v>132</v>
      </c>
      <c r="B59" s="108" t="s">
        <v>82</v>
      </c>
      <c r="C59" s="109" t="s">
        <v>134</v>
      </c>
      <c r="D59" s="110" t="s">
        <v>432</v>
      </c>
      <c r="E59" s="183">
        <v>1.71</v>
      </c>
      <c r="F59" s="170"/>
      <c r="G59" s="101"/>
      <c r="H59" s="53"/>
    </row>
    <row r="60" spans="1:8" ht="15" customHeight="1" x14ac:dyDescent="0.25">
      <c r="A60" s="108" t="s">
        <v>149</v>
      </c>
      <c r="B60" s="108" t="s">
        <v>17</v>
      </c>
      <c r="C60" s="109" t="s">
        <v>151</v>
      </c>
      <c r="D60" s="110" t="s">
        <v>432</v>
      </c>
      <c r="E60" s="183">
        <v>1.71</v>
      </c>
      <c r="F60" s="170"/>
      <c r="G60" s="101"/>
      <c r="H60" s="53"/>
    </row>
    <row r="61" spans="1:8" ht="15" customHeight="1" x14ac:dyDescent="0.25">
      <c r="A61" s="108" t="s">
        <v>186</v>
      </c>
      <c r="B61" s="108" t="s">
        <v>187</v>
      </c>
      <c r="C61" s="109" t="s">
        <v>189</v>
      </c>
      <c r="D61" s="110" t="s">
        <v>432</v>
      </c>
      <c r="E61" s="183">
        <v>1.71</v>
      </c>
      <c r="F61" s="170"/>
      <c r="G61" s="101"/>
      <c r="H61" s="53"/>
    </row>
    <row r="62" spans="1:8" ht="15" customHeight="1" x14ac:dyDescent="0.25">
      <c r="A62" s="108" t="s">
        <v>144</v>
      </c>
      <c r="B62" s="108" t="s">
        <v>17</v>
      </c>
      <c r="C62" s="109" t="s">
        <v>146</v>
      </c>
      <c r="D62" s="110" t="s">
        <v>446</v>
      </c>
      <c r="E62" s="183">
        <v>1.71</v>
      </c>
      <c r="F62" s="170"/>
      <c r="G62" s="101"/>
      <c r="H62" s="53"/>
    </row>
    <row r="63" spans="1:8" ht="15" customHeight="1" x14ac:dyDescent="0.25">
      <c r="A63" s="108" t="s">
        <v>254</v>
      </c>
      <c r="B63" s="108" t="s">
        <v>176</v>
      </c>
      <c r="C63" s="109" t="s">
        <v>260</v>
      </c>
      <c r="D63" s="110" t="s">
        <v>446</v>
      </c>
      <c r="E63" s="183">
        <v>1.71</v>
      </c>
      <c r="F63" s="170"/>
      <c r="G63" s="101"/>
      <c r="H63" s="53"/>
    </row>
    <row r="64" spans="1:8" ht="15" customHeight="1" x14ac:dyDescent="0.25">
      <c r="A64" s="122" t="s">
        <v>232</v>
      </c>
      <c r="B64" s="122" t="s">
        <v>82</v>
      </c>
      <c r="C64" s="120" t="s">
        <v>235</v>
      </c>
      <c r="D64" s="114" t="s">
        <v>467</v>
      </c>
      <c r="E64" s="185">
        <v>1.71</v>
      </c>
      <c r="F64" s="171"/>
      <c r="G64" s="101"/>
      <c r="H64" s="53"/>
    </row>
    <row r="65" spans="1:9" ht="15" customHeight="1" x14ac:dyDescent="0.25">
      <c r="A65" s="108" t="s">
        <v>238</v>
      </c>
      <c r="B65" s="108" t="s">
        <v>28</v>
      </c>
      <c r="C65" s="109" t="s">
        <v>241</v>
      </c>
      <c r="D65" s="110" t="s">
        <v>432</v>
      </c>
      <c r="E65" s="183">
        <v>1.72</v>
      </c>
      <c r="F65" s="170"/>
      <c r="G65" s="101"/>
      <c r="H65" s="53"/>
    </row>
    <row r="66" spans="1:9" ht="15" customHeight="1" x14ac:dyDescent="0.25">
      <c r="A66" s="108" t="s">
        <v>283</v>
      </c>
      <c r="B66" s="108" t="s">
        <v>82</v>
      </c>
      <c r="C66" s="109" t="s">
        <v>284</v>
      </c>
      <c r="D66" s="110" t="s">
        <v>432</v>
      </c>
      <c r="E66" s="183">
        <v>1.72</v>
      </c>
      <c r="F66" s="170"/>
      <c r="G66" s="101"/>
      <c r="H66" s="53"/>
    </row>
    <row r="67" spans="1:9" ht="15" customHeight="1" x14ac:dyDescent="0.25">
      <c r="A67" s="108" t="s">
        <v>227</v>
      </c>
      <c r="B67" s="108" t="s">
        <v>117</v>
      </c>
      <c r="C67" s="109" t="s">
        <v>229</v>
      </c>
      <c r="D67" s="110" t="s">
        <v>465</v>
      </c>
      <c r="E67" s="183">
        <v>1.72</v>
      </c>
      <c r="F67" s="170"/>
      <c r="G67" s="101"/>
      <c r="H67" s="53"/>
    </row>
    <row r="68" spans="1:9" ht="15" customHeight="1" x14ac:dyDescent="0.25">
      <c r="A68" s="108" t="s">
        <v>88</v>
      </c>
      <c r="B68" s="108" t="s">
        <v>89</v>
      </c>
      <c r="C68" s="109" t="s">
        <v>90</v>
      </c>
      <c r="D68" s="110" t="s">
        <v>432</v>
      </c>
      <c r="E68" s="183">
        <v>1.73</v>
      </c>
      <c r="F68" s="170"/>
      <c r="G68" s="101"/>
      <c r="H68" s="53"/>
    </row>
    <row r="69" spans="1:9" ht="15" customHeight="1" x14ac:dyDescent="0.25">
      <c r="A69" s="108" t="s">
        <v>196</v>
      </c>
      <c r="B69" s="108" t="s">
        <v>122</v>
      </c>
      <c r="C69" s="109" t="s">
        <v>198</v>
      </c>
      <c r="D69" s="110" t="s">
        <v>457</v>
      </c>
      <c r="E69" s="183">
        <v>1.74</v>
      </c>
      <c r="F69" s="170"/>
      <c r="G69" s="101"/>
      <c r="H69" s="53"/>
    </row>
    <row r="70" spans="1:9" ht="15" customHeight="1" x14ac:dyDescent="0.25">
      <c r="A70" s="108" t="s">
        <v>116</v>
      </c>
      <c r="B70" s="108" t="s">
        <v>122</v>
      </c>
      <c r="C70" s="109" t="s">
        <v>124</v>
      </c>
      <c r="D70" s="110" t="s">
        <v>443</v>
      </c>
      <c r="E70" s="183">
        <v>1.75</v>
      </c>
      <c r="F70" s="170"/>
      <c r="G70" s="101"/>
      <c r="H70" s="53"/>
    </row>
    <row r="71" spans="1:9" ht="15" customHeight="1" x14ac:dyDescent="0.25">
      <c r="A71" s="108" t="s">
        <v>93</v>
      </c>
      <c r="B71" s="116" t="s">
        <v>438</v>
      </c>
      <c r="C71" s="117" t="s">
        <v>95</v>
      </c>
      <c r="D71" s="114" t="s">
        <v>432</v>
      </c>
      <c r="E71" s="185">
        <v>1.76</v>
      </c>
      <c r="F71" s="171"/>
      <c r="G71" s="101"/>
      <c r="H71" s="53"/>
    </row>
    <row r="72" spans="1:9" ht="15" customHeight="1" x14ac:dyDescent="0.25">
      <c r="A72" s="108" t="s">
        <v>314</v>
      </c>
      <c r="B72" s="108" t="s">
        <v>28</v>
      </c>
      <c r="C72" s="120" t="s">
        <v>316</v>
      </c>
      <c r="D72" s="110" t="s">
        <v>479</v>
      </c>
      <c r="E72" s="183" t="s">
        <v>443</v>
      </c>
      <c r="F72" s="170"/>
      <c r="G72" s="101"/>
      <c r="H72" s="53"/>
    </row>
    <row r="73" spans="1:9" ht="15" customHeight="1" x14ac:dyDescent="0.25">
      <c r="A73" s="108" t="s">
        <v>64</v>
      </c>
      <c r="B73" s="108" t="s">
        <v>28</v>
      </c>
      <c r="C73" s="109" t="s">
        <v>73</v>
      </c>
      <c r="D73" s="110" t="s">
        <v>432</v>
      </c>
      <c r="E73" s="183" t="s">
        <v>443</v>
      </c>
      <c r="F73" s="170"/>
      <c r="G73" s="101"/>
      <c r="H73" s="53"/>
    </row>
    <row r="74" spans="1:9" ht="15" customHeight="1" x14ac:dyDescent="0.25">
      <c r="A74" s="108" t="s">
        <v>307</v>
      </c>
      <c r="B74" s="108" t="s">
        <v>308</v>
      </c>
      <c r="C74" s="109" t="s">
        <v>310</v>
      </c>
      <c r="D74" s="110" t="s">
        <v>478</v>
      </c>
      <c r="E74" s="183" t="s">
        <v>443</v>
      </c>
      <c r="F74" s="170"/>
      <c r="G74" s="101"/>
      <c r="H74" s="53"/>
    </row>
    <row r="75" spans="1:9" ht="15" customHeight="1" x14ac:dyDescent="0.25">
      <c r="A75" s="99"/>
      <c r="B75" s="99"/>
      <c r="C75" s="100"/>
      <c r="D75" s="98"/>
      <c r="E75" s="96"/>
      <c r="F75" s="96"/>
      <c r="G75" s="101"/>
      <c r="H75" s="53"/>
    </row>
    <row r="76" spans="1:9" ht="15" customHeight="1" x14ac:dyDescent="0.25">
      <c r="A76" s="99"/>
      <c r="B76" s="99"/>
      <c r="C76" s="100"/>
      <c r="D76" s="98"/>
      <c r="E76" s="96"/>
      <c r="F76" s="96"/>
      <c r="G76" s="101"/>
      <c r="H76" s="53"/>
    </row>
    <row r="77" spans="1:9" ht="15" customHeight="1" x14ac:dyDescent="0.25">
      <c r="A77" s="104" t="s">
        <v>0</v>
      </c>
      <c r="B77" s="104" t="s">
        <v>1</v>
      </c>
      <c r="C77" s="105" t="s">
        <v>8</v>
      </c>
      <c r="D77" s="106" t="s">
        <v>430</v>
      </c>
      <c r="E77" s="113" t="s">
        <v>608</v>
      </c>
      <c r="F77" s="96"/>
      <c r="G77" s="130" t="s">
        <v>585</v>
      </c>
      <c r="H77" s="150" t="s">
        <v>613</v>
      </c>
      <c r="I77" s="150" t="s">
        <v>597</v>
      </c>
    </row>
    <row r="78" spans="1:9" ht="15" customHeight="1" x14ac:dyDescent="0.25">
      <c r="A78" s="108" t="s">
        <v>163</v>
      </c>
      <c r="B78" s="108" t="s">
        <v>164</v>
      </c>
      <c r="C78" s="109" t="s">
        <v>166</v>
      </c>
      <c r="D78" s="110" t="s">
        <v>432</v>
      </c>
      <c r="E78" s="112">
        <v>1872</v>
      </c>
      <c r="F78" s="206"/>
      <c r="G78" s="207">
        <v>1.65</v>
      </c>
      <c r="H78" s="225" t="s">
        <v>609</v>
      </c>
      <c r="I78" s="226">
        <v>1.63</v>
      </c>
    </row>
    <row r="79" spans="1:9" ht="15" customHeight="1" x14ac:dyDescent="0.25">
      <c r="A79" s="108" t="s">
        <v>16</v>
      </c>
      <c r="B79" s="108" t="s">
        <v>17</v>
      </c>
      <c r="C79" s="109" t="s">
        <v>22</v>
      </c>
      <c r="D79" s="110" t="s">
        <v>432</v>
      </c>
      <c r="E79" s="112">
        <v>1875</v>
      </c>
      <c r="F79" s="206"/>
      <c r="G79" s="208">
        <v>1.56</v>
      </c>
      <c r="H79" s="227"/>
      <c r="I79" s="228"/>
    </row>
    <row r="80" spans="1:9" ht="15" customHeight="1" x14ac:dyDescent="0.25">
      <c r="A80" s="108" t="s">
        <v>137</v>
      </c>
      <c r="B80" s="108" t="s">
        <v>138</v>
      </c>
      <c r="C80" s="109" t="s">
        <v>140</v>
      </c>
      <c r="D80" s="110" t="s">
        <v>441</v>
      </c>
      <c r="E80" s="112">
        <v>1878</v>
      </c>
      <c r="F80" s="206"/>
      <c r="G80" s="208">
        <v>1.7</v>
      </c>
      <c r="H80" s="227"/>
      <c r="I80" s="228"/>
    </row>
    <row r="81" spans="1:9" ht="15" customHeight="1" x14ac:dyDescent="0.25">
      <c r="A81" s="108" t="s">
        <v>291</v>
      </c>
      <c r="B81" s="108" t="s">
        <v>17</v>
      </c>
      <c r="C81" s="109" t="s">
        <v>292</v>
      </c>
      <c r="D81" s="110" t="s">
        <v>432</v>
      </c>
      <c r="E81" s="112">
        <v>1879</v>
      </c>
      <c r="F81" s="206"/>
      <c r="G81" s="208">
        <v>1.6</v>
      </c>
      <c r="H81" s="229"/>
      <c r="I81" s="228"/>
    </row>
    <row r="82" spans="1:9" ht="15" customHeight="1" x14ac:dyDescent="0.25">
      <c r="A82" s="122" t="s">
        <v>332</v>
      </c>
      <c r="B82" s="122" t="s">
        <v>82</v>
      </c>
      <c r="C82" s="120" t="s">
        <v>335</v>
      </c>
      <c r="D82" s="114" t="s">
        <v>432</v>
      </c>
      <c r="E82" s="112">
        <v>1879</v>
      </c>
      <c r="F82" s="206"/>
      <c r="G82" s="209">
        <v>1.64</v>
      </c>
      <c r="H82" s="230"/>
      <c r="I82" s="231"/>
    </row>
    <row r="83" spans="1:9" ht="15" customHeight="1" x14ac:dyDescent="0.25">
      <c r="A83" s="108" t="s">
        <v>88</v>
      </c>
      <c r="B83" s="108" t="s">
        <v>89</v>
      </c>
      <c r="C83" s="109" t="s">
        <v>90</v>
      </c>
      <c r="D83" s="110" t="s">
        <v>432</v>
      </c>
      <c r="E83" s="112">
        <v>1880</v>
      </c>
      <c r="F83" s="206"/>
      <c r="G83" s="207">
        <v>1.73</v>
      </c>
      <c r="H83" s="225" t="s">
        <v>610</v>
      </c>
      <c r="I83" s="226">
        <v>1.64</v>
      </c>
    </row>
    <row r="84" spans="1:9" ht="15" customHeight="1" x14ac:dyDescent="0.25">
      <c r="A84" s="108" t="s">
        <v>167</v>
      </c>
      <c r="B84" s="108" t="s">
        <v>453</v>
      </c>
      <c r="C84" s="109" t="s">
        <v>178</v>
      </c>
      <c r="D84" s="121" t="s">
        <v>432</v>
      </c>
      <c r="E84" s="112">
        <v>1880</v>
      </c>
      <c r="F84" s="206"/>
      <c r="G84" s="210">
        <v>1.64</v>
      </c>
      <c r="H84" s="222"/>
      <c r="I84" s="191"/>
    </row>
    <row r="85" spans="1:9" ht="15" customHeight="1" x14ac:dyDescent="0.25">
      <c r="A85" s="108" t="s">
        <v>279</v>
      </c>
      <c r="B85" s="108" t="s">
        <v>176</v>
      </c>
      <c r="C85" s="109" t="s">
        <v>281</v>
      </c>
      <c r="D85" s="114" t="s">
        <v>475</v>
      </c>
      <c r="E85" s="112">
        <v>1880</v>
      </c>
      <c r="F85" s="206"/>
      <c r="G85" s="211">
        <v>1.63</v>
      </c>
      <c r="H85" s="233"/>
      <c r="I85" s="191"/>
    </row>
    <row r="86" spans="1:9" ht="15" customHeight="1" x14ac:dyDescent="0.25">
      <c r="A86" s="122" t="s">
        <v>328</v>
      </c>
      <c r="B86" s="122" t="s">
        <v>17</v>
      </c>
      <c r="C86" s="120" t="s">
        <v>330</v>
      </c>
      <c r="D86" s="114" t="s">
        <v>432</v>
      </c>
      <c r="E86" s="112">
        <v>1880</v>
      </c>
      <c r="F86" s="206"/>
      <c r="G86" s="211">
        <v>1.63</v>
      </c>
      <c r="H86" s="223"/>
      <c r="I86" s="191"/>
    </row>
    <row r="87" spans="1:9" ht="15" customHeight="1" x14ac:dyDescent="0.25">
      <c r="A87" s="122" t="s">
        <v>369</v>
      </c>
      <c r="B87" s="122" t="s">
        <v>82</v>
      </c>
      <c r="C87" s="120" t="s">
        <v>370</v>
      </c>
      <c r="D87" s="114" t="s">
        <v>432</v>
      </c>
      <c r="E87" s="112">
        <v>1880</v>
      </c>
      <c r="F87" s="206"/>
      <c r="G87" s="211">
        <v>1.63</v>
      </c>
      <c r="H87" s="223"/>
      <c r="I87" s="191"/>
    </row>
    <row r="88" spans="1:9" ht="15" customHeight="1" x14ac:dyDescent="0.25">
      <c r="A88" s="111" t="s">
        <v>103</v>
      </c>
      <c r="B88" s="111" t="s">
        <v>439</v>
      </c>
      <c r="C88" s="118" t="s">
        <v>104</v>
      </c>
      <c r="D88" s="119" t="s">
        <v>432</v>
      </c>
      <c r="E88" s="112">
        <v>1881</v>
      </c>
      <c r="F88" s="206"/>
      <c r="G88" s="208">
        <v>1.65</v>
      </c>
      <c r="H88" s="233"/>
      <c r="I88" s="191"/>
    </row>
    <row r="89" spans="1:9" ht="15" customHeight="1" x14ac:dyDescent="0.25">
      <c r="A89" s="108" t="s">
        <v>76</v>
      </c>
      <c r="B89" s="108" t="s">
        <v>45</v>
      </c>
      <c r="C89" s="109" t="s">
        <v>78</v>
      </c>
      <c r="D89" s="110" t="s">
        <v>432</v>
      </c>
      <c r="E89" s="112">
        <v>1882</v>
      </c>
      <c r="F89" s="206"/>
      <c r="G89" s="208">
        <v>1.71</v>
      </c>
      <c r="H89" s="233"/>
      <c r="I89" s="191"/>
    </row>
    <row r="90" spans="1:9" ht="15" customHeight="1" x14ac:dyDescent="0.25">
      <c r="A90" s="111" t="s">
        <v>103</v>
      </c>
      <c r="B90" s="111" t="s">
        <v>440</v>
      </c>
      <c r="C90" s="120" t="s">
        <v>110</v>
      </c>
      <c r="D90" s="114" t="s">
        <v>441</v>
      </c>
      <c r="E90" s="112">
        <v>1882</v>
      </c>
      <c r="F90" s="206"/>
      <c r="G90" s="211">
        <v>1.6</v>
      </c>
      <c r="H90" s="233"/>
      <c r="I90" s="191"/>
    </row>
    <row r="91" spans="1:9" ht="15" customHeight="1" x14ac:dyDescent="0.25">
      <c r="A91" s="111" t="s">
        <v>116</v>
      </c>
      <c r="B91" s="111" t="s">
        <v>442</v>
      </c>
      <c r="C91" s="118" t="s">
        <v>119</v>
      </c>
      <c r="D91" s="110" t="s">
        <v>432</v>
      </c>
      <c r="E91" s="112">
        <v>1882</v>
      </c>
      <c r="F91" s="206"/>
      <c r="G91" s="208">
        <v>1.59</v>
      </c>
      <c r="H91" s="233"/>
      <c r="I91" s="191"/>
    </row>
    <row r="92" spans="1:9" ht="15" customHeight="1" x14ac:dyDescent="0.25">
      <c r="A92" s="108" t="s">
        <v>186</v>
      </c>
      <c r="B92" s="108" t="s">
        <v>187</v>
      </c>
      <c r="C92" s="109" t="s">
        <v>189</v>
      </c>
      <c r="D92" s="110" t="s">
        <v>432</v>
      </c>
      <c r="E92" s="112">
        <v>1882</v>
      </c>
      <c r="F92" s="206"/>
      <c r="G92" s="208">
        <v>1.71</v>
      </c>
      <c r="H92" s="233"/>
      <c r="I92" s="191"/>
    </row>
    <row r="93" spans="1:9" ht="15" customHeight="1" x14ac:dyDescent="0.25">
      <c r="A93" s="108" t="s">
        <v>276</v>
      </c>
      <c r="B93" s="108" t="s">
        <v>117</v>
      </c>
      <c r="C93" s="120" t="s">
        <v>277</v>
      </c>
      <c r="D93" s="110" t="s">
        <v>474</v>
      </c>
      <c r="E93" s="112">
        <v>1882</v>
      </c>
      <c r="F93" s="206"/>
      <c r="G93" s="208">
        <v>1.58</v>
      </c>
      <c r="H93" s="233"/>
      <c r="I93" s="191"/>
    </row>
    <row r="94" spans="1:9" ht="15" customHeight="1" x14ac:dyDescent="0.25">
      <c r="A94" s="108" t="s">
        <v>39</v>
      </c>
      <c r="B94" s="108" t="s">
        <v>40</v>
      </c>
      <c r="C94" s="109" t="s">
        <v>42</v>
      </c>
      <c r="D94" s="110" t="s">
        <v>432</v>
      </c>
      <c r="E94" s="112">
        <v>1883</v>
      </c>
      <c r="F94" s="206"/>
      <c r="G94" s="208">
        <v>1.66</v>
      </c>
      <c r="H94" s="233"/>
      <c r="I94" s="191"/>
    </row>
    <row r="95" spans="1:9" ht="15" customHeight="1" x14ac:dyDescent="0.25">
      <c r="A95" s="122" t="s">
        <v>252</v>
      </c>
      <c r="B95" s="108" t="s">
        <v>82</v>
      </c>
      <c r="C95" s="109" t="s">
        <v>253</v>
      </c>
      <c r="D95" s="110" t="s">
        <v>472</v>
      </c>
      <c r="E95" s="112">
        <v>1883</v>
      </c>
      <c r="F95" s="206"/>
      <c r="G95" s="208">
        <v>1.66</v>
      </c>
      <c r="H95" s="233"/>
      <c r="I95" s="191"/>
    </row>
    <row r="96" spans="1:9" ht="15" customHeight="1" x14ac:dyDescent="0.25">
      <c r="A96" s="108" t="s">
        <v>263</v>
      </c>
      <c r="B96" s="108" t="s">
        <v>45</v>
      </c>
      <c r="C96" s="109" t="s">
        <v>264</v>
      </c>
      <c r="D96" s="110" t="s">
        <v>432</v>
      </c>
      <c r="E96" s="112">
        <v>1883</v>
      </c>
      <c r="F96" s="206"/>
      <c r="G96" s="208">
        <v>1.68</v>
      </c>
      <c r="H96" s="233"/>
      <c r="I96" s="191"/>
    </row>
    <row r="97" spans="1:9" ht="15" customHeight="1" x14ac:dyDescent="0.25">
      <c r="A97" s="108" t="s">
        <v>283</v>
      </c>
      <c r="B97" s="108" t="s">
        <v>82</v>
      </c>
      <c r="C97" s="109" t="s">
        <v>284</v>
      </c>
      <c r="D97" s="110" t="s">
        <v>432</v>
      </c>
      <c r="E97" s="112">
        <v>1883</v>
      </c>
      <c r="F97" s="206"/>
      <c r="G97" s="208">
        <v>1.72</v>
      </c>
      <c r="H97" s="233"/>
      <c r="I97" s="191"/>
    </row>
    <row r="98" spans="1:9" ht="15" customHeight="1" x14ac:dyDescent="0.25">
      <c r="A98" s="122" t="s">
        <v>338</v>
      </c>
      <c r="B98" s="122" t="s">
        <v>17</v>
      </c>
      <c r="C98" s="120" t="s">
        <v>340</v>
      </c>
      <c r="D98" s="114" t="s">
        <v>432</v>
      </c>
      <c r="E98" s="112">
        <v>1884</v>
      </c>
      <c r="F98" s="206"/>
      <c r="G98" s="211">
        <v>1.52</v>
      </c>
      <c r="H98" s="233"/>
      <c r="I98" s="191"/>
    </row>
    <row r="99" spans="1:9" ht="15" customHeight="1" x14ac:dyDescent="0.25">
      <c r="A99" s="122" t="s">
        <v>344</v>
      </c>
      <c r="B99" s="122" t="s">
        <v>164</v>
      </c>
      <c r="C99" s="120" t="s">
        <v>346</v>
      </c>
      <c r="D99" s="114" t="s">
        <v>432</v>
      </c>
      <c r="E99" s="112">
        <v>1885</v>
      </c>
      <c r="F99" s="206"/>
      <c r="G99" s="211">
        <v>1.58</v>
      </c>
      <c r="H99" s="233"/>
      <c r="I99" s="191"/>
    </row>
    <row r="100" spans="1:9" ht="15" customHeight="1" x14ac:dyDescent="0.25">
      <c r="A100" s="108" t="s">
        <v>34</v>
      </c>
      <c r="B100" s="108" t="s">
        <v>434</v>
      </c>
      <c r="C100" s="109" t="s">
        <v>36</v>
      </c>
      <c r="D100" s="114" t="s">
        <v>435</v>
      </c>
      <c r="E100" s="112">
        <v>1886</v>
      </c>
      <c r="F100" s="206"/>
      <c r="G100" s="211">
        <v>1.63</v>
      </c>
      <c r="H100" s="233"/>
      <c r="I100" s="191"/>
    </row>
    <row r="101" spans="1:9" ht="15" customHeight="1" x14ac:dyDescent="0.25">
      <c r="A101" s="108" t="s">
        <v>196</v>
      </c>
      <c r="B101" s="108" t="s">
        <v>122</v>
      </c>
      <c r="C101" s="109" t="s">
        <v>198</v>
      </c>
      <c r="D101" s="110" t="s">
        <v>457</v>
      </c>
      <c r="E101" s="112">
        <v>1886</v>
      </c>
      <c r="F101" s="206"/>
      <c r="G101" s="208">
        <v>1.74</v>
      </c>
      <c r="H101" s="233"/>
      <c r="I101" s="191"/>
    </row>
    <row r="102" spans="1:9" ht="15" customHeight="1" x14ac:dyDescent="0.25">
      <c r="A102" s="122" t="s">
        <v>355</v>
      </c>
      <c r="B102" s="122" t="s">
        <v>248</v>
      </c>
      <c r="C102" s="120" t="s">
        <v>357</v>
      </c>
      <c r="D102" s="114" t="s">
        <v>432</v>
      </c>
      <c r="E102" s="112">
        <v>1886</v>
      </c>
      <c r="F102" s="206"/>
      <c r="G102" s="211">
        <v>1.65</v>
      </c>
      <c r="H102" s="233"/>
      <c r="I102" s="191"/>
    </row>
    <row r="103" spans="1:9" ht="15" customHeight="1" x14ac:dyDescent="0.25">
      <c r="A103" s="108" t="s">
        <v>319</v>
      </c>
      <c r="B103" s="108" t="s">
        <v>17</v>
      </c>
      <c r="C103" s="109" t="s">
        <v>321</v>
      </c>
      <c r="D103" s="114" t="s">
        <v>480</v>
      </c>
      <c r="E103" s="112">
        <v>1887</v>
      </c>
      <c r="F103" s="206"/>
      <c r="G103" s="211">
        <v>1.71</v>
      </c>
      <c r="H103" s="233"/>
      <c r="I103" s="191"/>
    </row>
    <row r="104" spans="1:9" ht="15" customHeight="1" x14ac:dyDescent="0.25">
      <c r="A104" s="108" t="s">
        <v>191</v>
      </c>
      <c r="B104" s="108" t="s">
        <v>82</v>
      </c>
      <c r="C104" s="109" t="s">
        <v>193</v>
      </c>
      <c r="D104" s="110" t="s">
        <v>455</v>
      </c>
      <c r="E104" s="112">
        <v>1888</v>
      </c>
      <c r="F104" s="206"/>
      <c r="G104" s="208">
        <v>1.7</v>
      </c>
      <c r="H104" s="233"/>
      <c r="I104" s="191"/>
    </row>
    <row r="105" spans="1:9" ht="15" customHeight="1" x14ac:dyDescent="0.25">
      <c r="A105" s="108" t="s">
        <v>207</v>
      </c>
      <c r="B105" s="108" t="s">
        <v>460</v>
      </c>
      <c r="C105" s="109" t="s">
        <v>209</v>
      </c>
      <c r="D105" s="110" t="s">
        <v>432</v>
      </c>
      <c r="E105" s="112">
        <v>1888</v>
      </c>
      <c r="F105" s="206"/>
      <c r="G105" s="208">
        <v>1.59</v>
      </c>
      <c r="H105" s="233"/>
      <c r="I105" s="191"/>
    </row>
    <row r="106" spans="1:9" ht="15" customHeight="1" x14ac:dyDescent="0.25">
      <c r="A106" s="108" t="s">
        <v>212</v>
      </c>
      <c r="B106" s="108" t="s">
        <v>17</v>
      </c>
      <c r="C106" s="109" t="s">
        <v>214</v>
      </c>
      <c r="D106" s="110" t="s">
        <v>432</v>
      </c>
      <c r="E106" s="112">
        <v>1888</v>
      </c>
      <c r="F106" s="206"/>
      <c r="G106" s="208">
        <v>1.59</v>
      </c>
      <c r="H106" s="233"/>
      <c r="I106" s="191"/>
    </row>
    <row r="107" spans="1:9" ht="15" customHeight="1" x14ac:dyDescent="0.25">
      <c r="A107" s="108" t="s">
        <v>81</v>
      </c>
      <c r="B107" s="108" t="s">
        <v>82</v>
      </c>
      <c r="C107" s="115" t="s">
        <v>949</v>
      </c>
      <c r="D107" s="110" t="s">
        <v>432</v>
      </c>
      <c r="E107" s="112">
        <v>1889</v>
      </c>
      <c r="F107" s="206"/>
      <c r="G107" s="208">
        <v>1.64</v>
      </c>
      <c r="H107" s="233"/>
      <c r="I107" s="191"/>
    </row>
    <row r="108" spans="1:9" ht="15" customHeight="1" x14ac:dyDescent="0.25">
      <c r="A108" s="108" t="s">
        <v>98</v>
      </c>
      <c r="B108" s="108" t="s">
        <v>28</v>
      </c>
      <c r="C108" s="109" t="s">
        <v>100</v>
      </c>
      <c r="D108" s="114" t="s">
        <v>432</v>
      </c>
      <c r="E108" s="112">
        <v>1889</v>
      </c>
      <c r="F108" s="206"/>
      <c r="G108" s="208">
        <v>1.67</v>
      </c>
      <c r="H108" s="233"/>
      <c r="I108" s="191"/>
    </row>
    <row r="109" spans="1:9" ht="15" customHeight="1" x14ac:dyDescent="0.25">
      <c r="A109" s="108" t="s">
        <v>132</v>
      </c>
      <c r="B109" s="108" t="s">
        <v>82</v>
      </c>
      <c r="C109" s="109" t="s">
        <v>134</v>
      </c>
      <c r="D109" s="110" t="s">
        <v>432</v>
      </c>
      <c r="E109" s="112">
        <v>1889</v>
      </c>
      <c r="F109" s="206"/>
      <c r="G109" s="208">
        <v>1.71</v>
      </c>
      <c r="H109" s="233"/>
      <c r="I109" s="191"/>
    </row>
    <row r="110" spans="1:9" ht="15" customHeight="1" x14ac:dyDescent="0.25">
      <c r="A110" s="108" t="s">
        <v>266</v>
      </c>
      <c r="B110" s="108" t="s">
        <v>17</v>
      </c>
      <c r="C110" s="109" t="s">
        <v>268</v>
      </c>
      <c r="D110" s="110" t="s">
        <v>432</v>
      </c>
      <c r="E110" s="112">
        <v>1889</v>
      </c>
      <c r="F110" s="206"/>
      <c r="G110" s="208">
        <v>1.53</v>
      </c>
      <c r="H110" s="233"/>
      <c r="I110" s="191"/>
    </row>
    <row r="111" spans="1:9" ht="15" customHeight="1" x14ac:dyDescent="0.25">
      <c r="A111" s="122" t="s">
        <v>371</v>
      </c>
      <c r="B111" s="122" t="s">
        <v>372</v>
      </c>
      <c r="C111" s="120" t="s">
        <v>375</v>
      </c>
      <c r="D111" s="114" t="s">
        <v>432</v>
      </c>
      <c r="E111" s="112">
        <v>1889</v>
      </c>
      <c r="F111" s="206"/>
      <c r="G111" s="209">
        <v>1.51</v>
      </c>
      <c r="H111" s="224"/>
      <c r="I111" s="193"/>
    </row>
    <row r="112" spans="1:9" ht="15" customHeight="1" x14ac:dyDescent="0.25">
      <c r="A112" s="108" t="s">
        <v>64</v>
      </c>
      <c r="B112" s="108" t="s">
        <v>65</v>
      </c>
      <c r="C112" s="109" t="s">
        <v>68</v>
      </c>
      <c r="D112" s="110" t="s">
        <v>432</v>
      </c>
      <c r="E112" s="112">
        <v>1890</v>
      </c>
      <c r="F112" s="206"/>
      <c r="G112" s="207">
        <v>1.71</v>
      </c>
      <c r="H112" s="232" t="s">
        <v>611</v>
      </c>
      <c r="I112" s="150">
        <v>1.66</v>
      </c>
    </row>
    <row r="113" spans="1:8" ht="15" customHeight="1" x14ac:dyDescent="0.25">
      <c r="A113" s="108" t="s">
        <v>144</v>
      </c>
      <c r="B113" s="108" t="s">
        <v>17</v>
      </c>
      <c r="C113" s="109" t="s">
        <v>146</v>
      </c>
      <c r="D113" s="110" t="s">
        <v>446</v>
      </c>
      <c r="E113" s="112">
        <v>1890</v>
      </c>
      <c r="F113" s="206"/>
      <c r="G113" s="208">
        <v>1.71</v>
      </c>
      <c r="H113" s="53"/>
    </row>
    <row r="114" spans="1:8" ht="15" customHeight="1" x14ac:dyDescent="0.25">
      <c r="A114" s="108" t="s">
        <v>158</v>
      </c>
      <c r="B114" s="108" t="s">
        <v>448</v>
      </c>
      <c r="C114" s="120" t="s">
        <v>160</v>
      </c>
      <c r="D114" s="110" t="s">
        <v>449</v>
      </c>
      <c r="E114" s="112">
        <v>1890</v>
      </c>
      <c r="F114" s="206"/>
      <c r="G114" s="208">
        <v>1.67</v>
      </c>
      <c r="H114" s="53"/>
    </row>
    <row r="115" spans="1:8" ht="15" customHeight="1" x14ac:dyDescent="0.25">
      <c r="A115" s="108" t="s">
        <v>254</v>
      </c>
      <c r="B115" s="108" t="s">
        <v>176</v>
      </c>
      <c r="C115" s="109" t="s">
        <v>260</v>
      </c>
      <c r="D115" s="110" t="s">
        <v>446</v>
      </c>
      <c r="E115" s="112">
        <v>1890</v>
      </c>
      <c r="F115" s="206"/>
      <c r="G115" s="208">
        <v>1.71</v>
      </c>
      <c r="H115" s="53"/>
    </row>
    <row r="116" spans="1:8" ht="15" customHeight="1" x14ac:dyDescent="0.25">
      <c r="A116" s="108" t="s">
        <v>55</v>
      </c>
      <c r="B116" s="108" t="s">
        <v>436</v>
      </c>
      <c r="C116" s="109" t="s">
        <v>59</v>
      </c>
      <c r="D116" s="110" t="s">
        <v>437</v>
      </c>
      <c r="E116" s="112">
        <v>1891</v>
      </c>
      <c r="F116" s="206"/>
      <c r="G116" s="208">
        <v>1.65</v>
      </c>
      <c r="H116" s="53"/>
    </row>
    <row r="117" spans="1:8" ht="15" customHeight="1" x14ac:dyDescent="0.25">
      <c r="A117" s="108" t="s">
        <v>167</v>
      </c>
      <c r="B117" s="108" t="s">
        <v>17</v>
      </c>
      <c r="C117" s="109" t="s">
        <v>182</v>
      </c>
      <c r="D117" s="114" t="s">
        <v>432</v>
      </c>
      <c r="E117" s="112">
        <v>1891</v>
      </c>
      <c r="F117" s="206"/>
      <c r="G117" s="211">
        <v>1.62</v>
      </c>
      <c r="H117" s="53"/>
    </row>
    <row r="118" spans="1:8" ht="15" customHeight="1" x14ac:dyDescent="0.25">
      <c r="A118" s="108" t="s">
        <v>217</v>
      </c>
      <c r="B118" s="108" t="s">
        <v>218</v>
      </c>
      <c r="C118" s="109" t="s">
        <v>220</v>
      </c>
      <c r="D118" s="110" t="s">
        <v>432</v>
      </c>
      <c r="E118" s="112">
        <v>1891</v>
      </c>
      <c r="F118" s="206"/>
      <c r="G118" s="208">
        <v>1.66</v>
      </c>
      <c r="H118" s="53"/>
    </row>
    <row r="119" spans="1:8" ht="15" customHeight="1" x14ac:dyDescent="0.25">
      <c r="A119" s="108" t="s">
        <v>247</v>
      </c>
      <c r="B119" s="108" t="s">
        <v>248</v>
      </c>
      <c r="C119" s="109" t="s">
        <v>250</v>
      </c>
      <c r="D119" s="110" t="s">
        <v>470</v>
      </c>
      <c r="E119" s="112">
        <v>1891</v>
      </c>
      <c r="F119" s="206"/>
      <c r="G119" s="208">
        <v>1.62</v>
      </c>
      <c r="H119" s="53"/>
    </row>
    <row r="120" spans="1:8" ht="15" customHeight="1" x14ac:dyDescent="0.25">
      <c r="A120" s="108" t="s">
        <v>271</v>
      </c>
      <c r="B120" s="108" t="s">
        <v>117</v>
      </c>
      <c r="C120" s="109" t="s">
        <v>273</v>
      </c>
      <c r="D120" s="110" t="s">
        <v>432</v>
      </c>
      <c r="E120" s="112">
        <v>1891</v>
      </c>
      <c r="F120" s="206"/>
      <c r="G120" s="208">
        <v>1.62</v>
      </c>
      <c r="H120" s="53"/>
    </row>
    <row r="121" spans="1:8" ht="15" customHeight="1" x14ac:dyDescent="0.25">
      <c r="A121" s="108" t="s">
        <v>154</v>
      </c>
      <c r="B121" s="108" t="s">
        <v>82</v>
      </c>
      <c r="C121" s="109" t="s">
        <v>156</v>
      </c>
      <c r="D121" s="110" t="s">
        <v>432</v>
      </c>
      <c r="E121" s="112">
        <v>1892</v>
      </c>
      <c r="F121" s="206"/>
      <c r="G121" s="208">
        <v>1.61</v>
      </c>
      <c r="H121" s="53"/>
    </row>
    <row r="122" spans="1:8" ht="15" customHeight="1" x14ac:dyDescent="0.25">
      <c r="A122" s="108" t="s">
        <v>167</v>
      </c>
      <c r="B122" s="108" t="s">
        <v>28</v>
      </c>
      <c r="C122" s="109" t="s">
        <v>174</v>
      </c>
      <c r="D122" s="114" t="s">
        <v>452</v>
      </c>
      <c r="E122" s="112">
        <v>1892</v>
      </c>
      <c r="F122" s="206"/>
      <c r="G122" s="211">
        <v>1.6</v>
      </c>
      <c r="H122" s="53"/>
    </row>
    <row r="123" spans="1:8" ht="15" customHeight="1" x14ac:dyDescent="0.25">
      <c r="A123" s="108" t="s">
        <v>287</v>
      </c>
      <c r="B123" s="108" t="s">
        <v>117</v>
      </c>
      <c r="C123" s="109" t="s">
        <v>289</v>
      </c>
      <c r="D123" s="110" t="s">
        <v>432</v>
      </c>
      <c r="E123" s="112">
        <v>1892</v>
      </c>
      <c r="F123" s="206"/>
      <c r="G123" s="208">
        <v>1.57</v>
      </c>
      <c r="H123" s="53"/>
    </row>
    <row r="124" spans="1:8" ht="15" customHeight="1" x14ac:dyDescent="0.25">
      <c r="A124" s="108" t="s">
        <v>27</v>
      </c>
      <c r="B124" s="108" t="s">
        <v>28</v>
      </c>
      <c r="C124" s="109" t="s">
        <v>30</v>
      </c>
      <c r="D124" s="110" t="s">
        <v>432</v>
      </c>
      <c r="E124" s="112">
        <v>1893</v>
      </c>
      <c r="F124" s="206"/>
      <c r="G124" s="208">
        <v>1.66</v>
      </c>
      <c r="H124" s="53"/>
    </row>
    <row r="125" spans="1:8" ht="15" customHeight="1" x14ac:dyDescent="0.25">
      <c r="A125" s="108" t="s">
        <v>44</v>
      </c>
      <c r="B125" s="108" t="s">
        <v>45</v>
      </c>
      <c r="C125" s="109" t="s">
        <v>46</v>
      </c>
      <c r="D125" s="114" t="s">
        <v>432</v>
      </c>
      <c r="E125" s="112">
        <v>1893</v>
      </c>
      <c r="F125" s="206"/>
      <c r="G125" s="211">
        <v>1.7</v>
      </c>
      <c r="H125" s="53"/>
    </row>
    <row r="126" spans="1:8" ht="15" customHeight="1" x14ac:dyDescent="0.25">
      <c r="A126" s="108" t="s">
        <v>116</v>
      </c>
      <c r="B126" s="108" t="s">
        <v>122</v>
      </c>
      <c r="C126" s="109" t="s">
        <v>124</v>
      </c>
      <c r="D126" s="110" t="s">
        <v>443</v>
      </c>
      <c r="E126" s="112">
        <v>1893</v>
      </c>
      <c r="F126" s="206"/>
      <c r="G126" s="208">
        <v>1.75</v>
      </c>
      <c r="H126" s="53"/>
    </row>
    <row r="127" spans="1:8" ht="15" customHeight="1" x14ac:dyDescent="0.25">
      <c r="A127" s="108" t="s">
        <v>127</v>
      </c>
      <c r="B127" s="108" t="s">
        <v>117</v>
      </c>
      <c r="C127" s="109" t="s">
        <v>129</v>
      </c>
      <c r="D127" s="110" t="s">
        <v>444</v>
      </c>
      <c r="E127" s="112">
        <v>1893</v>
      </c>
      <c r="F127" s="206"/>
      <c r="G127" s="208">
        <v>1.64</v>
      </c>
      <c r="H127" s="53"/>
    </row>
    <row r="128" spans="1:8" ht="15" customHeight="1" x14ac:dyDescent="0.25">
      <c r="A128" s="108" t="s">
        <v>227</v>
      </c>
      <c r="B128" s="108" t="s">
        <v>117</v>
      </c>
      <c r="C128" s="109" t="s">
        <v>229</v>
      </c>
      <c r="D128" s="110" t="s">
        <v>465</v>
      </c>
      <c r="E128" s="112">
        <v>1893</v>
      </c>
      <c r="F128" s="206"/>
      <c r="G128" s="208">
        <v>1.72</v>
      </c>
      <c r="H128" s="53"/>
    </row>
    <row r="129" spans="1:8" ht="15" customHeight="1" x14ac:dyDescent="0.25">
      <c r="A129" s="122" t="s">
        <v>232</v>
      </c>
      <c r="B129" s="122" t="s">
        <v>82</v>
      </c>
      <c r="C129" s="120" t="s">
        <v>235</v>
      </c>
      <c r="D129" s="114" t="s">
        <v>467</v>
      </c>
      <c r="E129" s="112">
        <v>1893</v>
      </c>
      <c r="F129" s="206"/>
      <c r="G129" s="211">
        <v>1.71</v>
      </c>
      <c r="H129" s="53"/>
    </row>
    <row r="130" spans="1:8" ht="15" customHeight="1" x14ac:dyDescent="0.25">
      <c r="A130" s="108" t="s">
        <v>238</v>
      </c>
      <c r="B130" s="108" t="s">
        <v>28</v>
      </c>
      <c r="C130" s="109" t="s">
        <v>241</v>
      </c>
      <c r="D130" s="110" t="s">
        <v>432</v>
      </c>
      <c r="E130" s="112">
        <v>1893</v>
      </c>
      <c r="F130" s="206"/>
      <c r="G130" s="208">
        <v>1.72</v>
      </c>
      <c r="H130" s="53"/>
    </row>
    <row r="131" spans="1:8" ht="15" customHeight="1" x14ac:dyDescent="0.25">
      <c r="A131" s="111" t="s">
        <v>295</v>
      </c>
      <c r="B131" s="108" t="s">
        <v>45</v>
      </c>
      <c r="C131" s="118" t="s">
        <v>297</v>
      </c>
      <c r="D131" s="110" t="s">
        <v>432</v>
      </c>
      <c r="E131" s="112">
        <v>1893</v>
      </c>
      <c r="F131" s="206"/>
      <c r="G131" s="208">
        <v>1.62</v>
      </c>
      <c r="H131" s="53"/>
    </row>
    <row r="132" spans="1:8" ht="15" customHeight="1" x14ac:dyDescent="0.25">
      <c r="A132" s="123" t="s">
        <v>359</v>
      </c>
      <c r="B132" s="123" t="s">
        <v>360</v>
      </c>
      <c r="C132" s="124" t="s">
        <v>362</v>
      </c>
      <c r="D132" s="114" t="s">
        <v>432</v>
      </c>
      <c r="E132" s="112">
        <v>1893</v>
      </c>
      <c r="F132" s="206"/>
      <c r="G132" s="211">
        <v>1.67</v>
      </c>
      <c r="H132" s="53"/>
    </row>
    <row r="133" spans="1:8" ht="15" customHeight="1" x14ac:dyDescent="0.25">
      <c r="A133" s="108" t="s">
        <v>167</v>
      </c>
      <c r="B133" s="108" t="s">
        <v>168</v>
      </c>
      <c r="C133" s="109" t="s">
        <v>170</v>
      </c>
      <c r="D133" s="110" t="s">
        <v>451</v>
      </c>
      <c r="E133" s="112">
        <v>1894</v>
      </c>
      <c r="F133" s="206"/>
      <c r="G133" s="208">
        <v>1.7</v>
      </c>
      <c r="H133" s="53"/>
    </row>
    <row r="134" spans="1:8" ht="15" customHeight="1" x14ac:dyDescent="0.25">
      <c r="A134" s="108" t="s">
        <v>202</v>
      </c>
      <c r="B134" s="108" t="s">
        <v>45</v>
      </c>
      <c r="C134" s="109" t="s">
        <v>204</v>
      </c>
      <c r="D134" s="110" t="s">
        <v>457</v>
      </c>
      <c r="E134" s="112">
        <v>1894</v>
      </c>
      <c r="F134" s="206"/>
      <c r="G134" s="208">
        <v>1.58</v>
      </c>
      <c r="H134" s="53"/>
    </row>
    <row r="135" spans="1:8" ht="15" customHeight="1" x14ac:dyDescent="0.25">
      <c r="A135" s="108" t="s">
        <v>224</v>
      </c>
      <c r="B135" s="108" t="s">
        <v>164</v>
      </c>
      <c r="C135" s="120" t="s">
        <v>225</v>
      </c>
      <c r="D135" s="110" t="s">
        <v>463</v>
      </c>
      <c r="E135" s="112">
        <v>1894</v>
      </c>
      <c r="F135" s="206"/>
      <c r="G135" s="208">
        <v>1.65</v>
      </c>
      <c r="H135" s="53"/>
    </row>
    <row r="136" spans="1:8" ht="15" customHeight="1" x14ac:dyDescent="0.25">
      <c r="A136" s="108" t="s">
        <v>254</v>
      </c>
      <c r="B136" s="108" t="s">
        <v>255</v>
      </c>
      <c r="C136" s="109" t="s">
        <v>257</v>
      </c>
      <c r="D136" s="110" t="s">
        <v>446</v>
      </c>
      <c r="E136" s="112">
        <v>1894</v>
      </c>
      <c r="F136" s="206"/>
      <c r="G136" s="208">
        <v>1.7</v>
      </c>
      <c r="H136" s="53"/>
    </row>
    <row r="137" spans="1:8" ht="15" customHeight="1" x14ac:dyDescent="0.25">
      <c r="A137" s="108" t="s">
        <v>303</v>
      </c>
      <c r="B137" s="108" t="s">
        <v>28</v>
      </c>
      <c r="C137" s="109" t="s">
        <v>305</v>
      </c>
      <c r="D137" s="110" t="s">
        <v>432</v>
      </c>
      <c r="E137" s="112">
        <v>1894</v>
      </c>
      <c r="F137" s="206"/>
      <c r="G137" s="208">
        <v>1.67</v>
      </c>
      <c r="H137" s="53"/>
    </row>
    <row r="138" spans="1:8" ht="15" customHeight="1" x14ac:dyDescent="0.25">
      <c r="A138" s="122" t="s">
        <v>348</v>
      </c>
      <c r="B138" s="122" t="s">
        <v>187</v>
      </c>
      <c r="C138" s="120" t="s">
        <v>351</v>
      </c>
      <c r="D138" s="114" t="s">
        <v>432</v>
      </c>
      <c r="E138" s="112">
        <v>1894</v>
      </c>
      <c r="F138" s="206"/>
      <c r="G138" s="211">
        <v>1.69</v>
      </c>
      <c r="H138" s="53"/>
    </row>
    <row r="139" spans="1:8" ht="15" customHeight="1" x14ac:dyDescent="0.25">
      <c r="A139" s="108" t="s">
        <v>243</v>
      </c>
      <c r="B139" s="108" t="s">
        <v>45</v>
      </c>
      <c r="C139" s="109" t="s">
        <v>245</v>
      </c>
      <c r="D139" s="110" t="s">
        <v>469</v>
      </c>
      <c r="E139" s="112">
        <v>1895</v>
      </c>
      <c r="F139" s="206"/>
      <c r="G139" s="208">
        <v>1.57</v>
      </c>
      <c r="H139" s="53"/>
    </row>
    <row r="140" spans="1:8" ht="15" customHeight="1" x14ac:dyDescent="0.25">
      <c r="A140" s="122" t="s">
        <v>364</v>
      </c>
      <c r="B140" s="122" t="s">
        <v>365</v>
      </c>
      <c r="C140" s="120" t="s">
        <v>367</v>
      </c>
      <c r="D140" s="114" t="s">
        <v>432</v>
      </c>
      <c r="E140" s="112">
        <v>1896</v>
      </c>
      <c r="F140" s="206"/>
      <c r="G140" s="211">
        <v>1.68</v>
      </c>
      <c r="H140" s="53"/>
    </row>
    <row r="141" spans="1:8" ht="15" customHeight="1" x14ac:dyDescent="0.25">
      <c r="A141" s="108" t="s">
        <v>49</v>
      </c>
      <c r="B141" s="108" t="s">
        <v>17</v>
      </c>
      <c r="C141" s="109" t="s">
        <v>51</v>
      </c>
      <c r="D141" s="110" t="s">
        <v>432</v>
      </c>
      <c r="E141" s="112">
        <v>1897</v>
      </c>
      <c r="F141" s="206"/>
      <c r="G141" s="208">
        <v>1.63</v>
      </c>
      <c r="H141" s="53"/>
    </row>
    <row r="142" spans="1:8" ht="15" customHeight="1" x14ac:dyDescent="0.25">
      <c r="A142" s="108" t="s">
        <v>93</v>
      </c>
      <c r="B142" s="116" t="s">
        <v>438</v>
      </c>
      <c r="C142" s="117" t="s">
        <v>95</v>
      </c>
      <c r="D142" s="114" t="s">
        <v>432</v>
      </c>
      <c r="E142" s="112">
        <v>1897</v>
      </c>
      <c r="F142" s="206"/>
      <c r="G142" s="211">
        <v>1.76</v>
      </c>
      <c r="H142" s="53"/>
    </row>
    <row r="143" spans="1:8" ht="15" customHeight="1" x14ac:dyDescent="0.25">
      <c r="A143" s="108" t="s">
        <v>149</v>
      </c>
      <c r="B143" s="108" t="s">
        <v>17</v>
      </c>
      <c r="C143" s="109" t="s">
        <v>151</v>
      </c>
      <c r="D143" s="110" t="s">
        <v>432</v>
      </c>
      <c r="E143" s="112">
        <v>1897</v>
      </c>
      <c r="F143" s="206"/>
      <c r="G143" s="208">
        <v>1.71</v>
      </c>
      <c r="H143" s="53"/>
    </row>
    <row r="144" spans="1:8" ht="15" customHeight="1" x14ac:dyDescent="0.25">
      <c r="A144" s="111" t="s">
        <v>299</v>
      </c>
      <c r="B144" s="111" t="s">
        <v>17</v>
      </c>
      <c r="C144" s="118" t="s">
        <v>300</v>
      </c>
      <c r="D144" s="114" t="s">
        <v>432</v>
      </c>
      <c r="E144" s="112">
        <v>1898</v>
      </c>
      <c r="F144" s="206"/>
      <c r="G144" s="209">
        <v>1.66</v>
      </c>
      <c r="H144" s="53"/>
    </row>
    <row r="145" spans="1:8" ht="15" customHeight="1" x14ac:dyDescent="0.25">
      <c r="A145" s="108" t="s">
        <v>64</v>
      </c>
      <c r="B145" s="108" t="s">
        <v>28</v>
      </c>
      <c r="C145" s="109" t="s">
        <v>73</v>
      </c>
      <c r="D145" s="110" t="s">
        <v>432</v>
      </c>
      <c r="E145" s="112">
        <v>1882</v>
      </c>
      <c r="F145" s="206"/>
      <c r="G145" s="207" t="s">
        <v>443</v>
      </c>
      <c r="H145" s="53"/>
    </row>
    <row r="146" spans="1:8" ht="15" customHeight="1" x14ac:dyDescent="0.25">
      <c r="A146" s="108" t="s">
        <v>314</v>
      </c>
      <c r="B146" s="108" t="s">
        <v>28</v>
      </c>
      <c r="C146" s="120" t="s">
        <v>316</v>
      </c>
      <c r="D146" s="110" t="s">
        <v>479</v>
      </c>
      <c r="E146" s="112">
        <v>1888</v>
      </c>
      <c r="F146" s="206"/>
      <c r="G146" s="208" t="s">
        <v>443</v>
      </c>
      <c r="H146" s="53"/>
    </row>
    <row r="147" spans="1:8" ht="15" customHeight="1" x14ac:dyDescent="0.25">
      <c r="A147" s="108" t="s">
        <v>307</v>
      </c>
      <c r="B147" s="108" t="s">
        <v>308</v>
      </c>
      <c r="C147" s="109" t="s">
        <v>310</v>
      </c>
      <c r="D147" s="110" t="s">
        <v>478</v>
      </c>
      <c r="E147" s="112">
        <v>1889</v>
      </c>
      <c r="F147" s="206"/>
      <c r="G147" s="219" t="s">
        <v>443</v>
      </c>
      <c r="H147" s="53"/>
    </row>
    <row r="148" spans="1:8" ht="15" customHeight="1" x14ac:dyDescent="0.25">
      <c r="A148" s="195" t="s">
        <v>597</v>
      </c>
      <c r="B148" s="195"/>
      <c r="C148" s="196"/>
      <c r="D148" s="197"/>
      <c r="E148" s="96"/>
      <c r="F148" s="96"/>
      <c r="G148" s="199">
        <v>1.65</v>
      </c>
      <c r="H148" s="53"/>
    </row>
    <row r="149" spans="1:8" x14ac:dyDescent="0.25">
      <c r="A149" s="99"/>
      <c r="B149" s="99"/>
      <c r="C149" s="100"/>
      <c r="D149" s="98"/>
      <c r="E149" s="96"/>
      <c r="F149" s="96"/>
      <c r="G149" s="101"/>
      <c r="H149" s="53"/>
    </row>
    <row r="150" spans="1:8" s="35" customFormat="1" x14ac:dyDescent="0.25">
      <c r="A150" s="47" t="s">
        <v>377</v>
      </c>
    </row>
    <row r="151" spans="1:8" s="35" customFormat="1" x14ac:dyDescent="0.25">
      <c r="A151" s="48" t="s">
        <v>379</v>
      </c>
    </row>
    <row r="152" spans="1:8" s="35" customFormat="1" x14ac:dyDescent="0.25">
      <c r="A152" s="36" t="s">
        <v>607</v>
      </c>
      <c r="E152" s="53"/>
      <c r="F152" s="53"/>
    </row>
    <row r="153" spans="1:8" s="35" customFormat="1" x14ac:dyDescent="0.25">
      <c r="A153" s="99"/>
      <c r="B153" s="99"/>
      <c r="C153" s="100"/>
      <c r="D153" s="98"/>
      <c r="E153" s="96"/>
      <c r="F153" s="96"/>
      <c r="G153" s="101"/>
      <c r="H153" s="53"/>
    </row>
    <row r="154" spans="1:8" s="35" customFormat="1" x14ac:dyDescent="0.25">
      <c r="A154" s="99"/>
      <c r="B154" s="99"/>
      <c r="C154" s="100"/>
      <c r="D154" s="98"/>
      <c r="E154" s="96"/>
      <c r="F154" s="96"/>
      <c r="G154" s="101"/>
      <c r="H154" s="53"/>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F1 Noms</vt:lpstr>
      <vt:lpstr>F2 Prénoms</vt:lpstr>
      <vt:lpstr>F3 Communes de N</vt:lpstr>
      <vt:lpstr>F4 Familles de N</vt:lpstr>
      <vt:lpstr>F5 Lieux de R</vt:lpstr>
      <vt:lpstr>F6 Statuts familiaux</vt:lpstr>
      <vt:lpstr>F7 Degrés d'instruction</vt:lpstr>
      <vt:lpstr>F8 Professions</vt:lpstr>
      <vt:lpstr>F9 Tailles</vt:lpstr>
      <vt:lpstr>F10 Couleurs des ch. et des 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Fessemaz</dc:creator>
  <cp:lastModifiedBy>Luc FESSEMAZ</cp:lastModifiedBy>
  <dcterms:created xsi:type="dcterms:W3CDTF">2016-01-21T10:06:22Z</dcterms:created>
  <dcterms:modified xsi:type="dcterms:W3CDTF">2018-03-01T16:15:41Z</dcterms:modified>
</cp:coreProperties>
</file>